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naranjo\Desktop\PRESUPUESTO 2023\EJECUCION 2023\"/>
    </mc:Choice>
  </mc:AlternateContent>
  <xr:revisionPtr revIDLastSave="0" documentId="13_ncr:1_{B560AE6E-FC48-410C-85CF-9FD1DF0D1A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NCIONAMIENTO" sheetId="1" r:id="rId1"/>
    <sheet name="SERV.DEUDA.PUBL" sheetId="2" r:id="rId2"/>
    <sheet name="INVERSION" sheetId="3" r:id="rId3"/>
    <sheet name="EJECUCION POR RUBROS" sheetId="4" r:id="rId4"/>
    <sheet name="RESUME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" l="1"/>
  <c r="K13" i="3" l="1"/>
  <c r="J6" i="5" s="1"/>
  <c r="I13" i="3"/>
  <c r="G13" i="3"/>
  <c r="E13" i="3"/>
  <c r="D6" i="5" s="1"/>
  <c r="D13" i="3"/>
  <c r="C6" i="5" s="1"/>
  <c r="L12" i="3"/>
  <c r="J12" i="3"/>
  <c r="H12" i="3"/>
  <c r="F12" i="3"/>
  <c r="L11" i="3"/>
  <c r="J11" i="3"/>
  <c r="H11" i="3"/>
  <c r="F11" i="3"/>
  <c r="L10" i="3"/>
  <c r="J10" i="3"/>
  <c r="H10" i="3"/>
  <c r="F10" i="3"/>
  <c r="L9" i="3"/>
  <c r="J9" i="3"/>
  <c r="H9" i="3"/>
  <c r="F9" i="3"/>
  <c r="L8" i="3"/>
  <c r="J8" i="3"/>
  <c r="H8" i="3"/>
  <c r="F8" i="3"/>
  <c r="L7" i="3"/>
  <c r="J7" i="3"/>
  <c r="H7" i="3"/>
  <c r="F7" i="3"/>
  <c r="L6" i="3"/>
  <c r="J6" i="3"/>
  <c r="H6" i="3"/>
  <c r="F6" i="3"/>
  <c r="L5" i="3"/>
  <c r="J5" i="3"/>
  <c r="H5" i="3"/>
  <c r="F5" i="3"/>
  <c r="L4" i="3"/>
  <c r="J4" i="3"/>
  <c r="H4" i="3"/>
  <c r="F4" i="3"/>
  <c r="I6" i="2"/>
  <c r="J5" i="5" s="1"/>
  <c r="G6" i="2"/>
  <c r="H5" i="5" s="1"/>
  <c r="E6" i="2"/>
  <c r="F5" i="5" s="1"/>
  <c r="C6" i="2"/>
  <c r="B6" i="2"/>
  <c r="C5" i="5" s="1"/>
  <c r="J5" i="2"/>
  <c r="H5" i="2"/>
  <c r="H6" i="2" s="1"/>
  <c r="F5" i="2"/>
  <c r="D5" i="2"/>
  <c r="I8" i="1"/>
  <c r="J4" i="5" s="1"/>
  <c r="G8" i="1"/>
  <c r="H4" i="5" s="1"/>
  <c r="I4" i="5" s="1"/>
  <c r="E8" i="1"/>
  <c r="F4" i="5" s="1"/>
  <c r="C8" i="1"/>
  <c r="D4" i="5" s="1"/>
  <c r="B8" i="1"/>
  <c r="C4" i="5" s="1"/>
  <c r="C7" i="5" s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7" i="5" l="1"/>
  <c r="E6" i="5"/>
  <c r="H13" i="3"/>
  <c r="F6" i="5"/>
  <c r="G6" i="5" s="1"/>
  <c r="I5" i="5"/>
  <c r="J13" i="3"/>
  <c r="H6" i="5"/>
  <c r="H7" i="5" s="1"/>
  <c r="D6" i="2"/>
  <c r="D5" i="5"/>
  <c r="E5" i="5" s="1"/>
  <c r="XFB10" i="3"/>
  <c r="G5" i="5"/>
  <c r="E4" i="5"/>
  <c r="D8" i="1"/>
  <c r="F8" i="1"/>
  <c r="H8" i="1"/>
  <c r="L13" i="3"/>
  <c r="J8" i="1"/>
  <c r="F6" i="2"/>
  <c r="F13" i="3"/>
  <c r="K6" i="5"/>
  <c r="D7" i="5"/>
  <c r="G4" i="5"/>
  <c r="K4" i="5"/>
  <c r="I6" i="5" l="1"/>
  <c r="G7" i="5"/>
  <c r="I7" i="5"/>
  <c r="K7" i="5"/>
  <c r="E7" i="5"/>
</calcChain>
</file>

<file path=xl/sharedStrings.xml><?xml version="1.0" encoding="utf-8"?>
<sst xmlns="http://schemas.openxmlformats.org/spreadsheetml/2006/main" count="517" uniqueCount="131">
  <si>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</si>
  <si>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</si>
  <si>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</si>
  <si>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</si>
  <si>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</si>
  <si>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</si>
  <si>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</si>
  <si>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</si>
  <si>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</si>
  <si>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</si>
  <si>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</si>
  <si>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</si>
  <si>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</si>
  <si>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</si>
  <si>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</si>
  <si>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</si>
  <si>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</si>
  <si>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</si>
  <si>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</si>
  <si>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</si>
  <si>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</si>
  <si>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</si>
  <si>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</si>
  <si>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</si>
  <si>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</si>
  <si>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</si>
  <si>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</si>
  <si>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</si>
  <si>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</si>
  <si>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</si>
  <si>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</si>
  <si>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</si>
  <si>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</si>
  <si>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</si>
  <si>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</si>
  <si>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</si>
  <si>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</si>
  <si>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</si>
  <si>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</si>
  <si>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</si>
  <si>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</si>
  <si>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</si>
  <si>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</si>
  <si>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</si>
  <si>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</si>
  <si>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</si>
  <si>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</si>
  <si>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</si>
  <si>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</si>
  <si>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</si>
  <si>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</si>
  <si>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</si>
  <si>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</si>
  <si>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</si>
  <si>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</si>
  <si>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</si>
  <si>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</si>
  <si>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</si>
  <si>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</si>
  <si>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</si>
  <si>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</si>
  <si>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</si>
  <si>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</si>
  <si>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</si>
  <si>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</si>
  <si>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</si>
  <si>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</si>
  <si>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</si>
  <si>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</si>
  <si>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</si>
  <si>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</si>
  <si>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</si>
  <si>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</si>
  <si>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</si>
  <si>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</si>
  <si>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</si>
  <si>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</si>
  <si>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</si>
  <si>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</si>
  <si>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</si>
  <si>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</si>
  <si>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</si>
  <si>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</si>
  <si>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</si>
  <si>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</si>
  <si>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</si>
  <si>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</si>
  <si>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</si>
  <si>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</si>
  <si>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</si>
  <si>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</si>
  <si>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</si>
  <si>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</si>
  <si>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</si>
  <si>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</si>
  <si>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</si>
  <si>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</si>
  <si>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</si>
  <si>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</si>
  <si>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</si>
  <si>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</si>
  <si>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</si>
  <si>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</si>
  <si>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</si>
  <si>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</si>
  <si>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</si>
  <si>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</si>
  <si>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</si>
  <si>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</si>
  <si>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</si>
  <si>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</si>
  <si>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</si>
  <si>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</si>
  <si>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</si>
  <si>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</si>
  <si>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</si>
  <si>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</si>
  <si>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</si>
  <si>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</si>
  <si>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</si>
  <si>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</si>
  <si>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</si>
  <si>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</si>
  <si>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</si>
  <si>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</si>
  <si>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</si>
  <si>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 xml:space="preserve">SUPERINTENDENCIA DE LA ECONOMÍA SOLIDARIA 
GASTOS DE FUNCIONAMIENTO -  30 DE ABRIL DE 2023
</t>
  </si>
  <si>
    <t xml:space="preserve">SUPERINTENDENCIA DE LA ECONOMÍA SOLIDARIA 
SERVICIO DE LA DEUDA PUBLICA -  30 DE ABRIL DE 2023
</t>
  </si>
  <si>
    <t xml:space="preserve">
SUPERINTENDENCIA DE LA ECONOMIA SOLIDARIA
GASTOS DE INVERSIÓN - 30 DE ABRIL DE 2023</t>
  </si>
  <si>
    <t>Enero-Abril</t>
  </si>
  <si>
    <t>EJECUCION PRESUPUESTAL-30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</si>
</sst>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_-* #,##0.00_-;\-* #,##0.00_-;_-* &quot;-&quot;_-;_-@_-"/>
    <numFmt numFmtId="168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10" fontId="5" fillId="4" borderId="9" xfId="3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41" fontId="6" fillId="0" borderId="0" xfId="0" applyNumberFormat="1" applyFont="1" applyFill="1" applyBorder="1"/>
    <xf numFmtId="167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41" fontId="7" fillId="2" borderId="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12" fillId="3" borderId="19" xfId="2" applyFont="1" applyFill="1" applyBorder="1" applyAlignment="1">
      <alignment horizontal="center" vertical="center" wrapText="1"/>
    </xf>
    <xf numFmtId="41" fontId="12" fillId="3" borderId="20" xfId="2" applyFont="1" applyFill="1" applyBorder="1" applyAlignment="1">
      <alignment horizontal="center" vertical="center" wrapText="1"/>
    </xf>
    <xf numFmtId="41" fontId="12" fillId="3" borderId="21" xfId="2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/>
    <xf numFmtId="0" fontId="10" fillId="0" borderId="22" xfId="0" applyFont="1" applyBorder="1" applyAlignment="1">
      <alignment horizontal="center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0" fontId="10" fillId="0" borderId="22" xfId="0" applyFont="1" applyBorder="1" applyAlignment="1">
      <alignment vertical="center" wrapText="1" readingOrder="1"/>
    </xf>
    <xf numFmtId="168" fontId="10" fillId="0" borderId="22" xfId="0" applyNumberFormat="1" applyFont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0" fontId="11" fillId="0" borderId="22" xfId="0" applyFont="1" applyBorder="1" applyAlignment="1">
      <alignment horizontal="right" vertical="center" wrapTex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selection activeCell="I8" sqref="I8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7.1796875" style="1" customWidth="1"/>
    <col min="8" max="8" width="12.7265625" style="1" customWidth="1"/>
    <col min="9" max="9" width="18.54296875" style="1" customWidth="1"/>
    <col min="10" max="10" width="11.81640625" style="1" customWidth="1"/>
    <col min="11" max="11" width="3" style="1" customWidth="1"/>
    <col min="12" max="16384" width="11.453125" style="1"/>
  </cols>
  <sheetData>
    <row r="1" spans="1:13" ht="12" thickBot="1" x14ac:dyDescent="0.3"/>
    <row r="2" spans="1:13" ht="39.75" customHeight="1" thickBot="1" x14ac:dyDescent="0.3">
      <c r="A2" s="54" t="s">
        <v>126</v>
      </c>
      <c r="B2" s="55"/>
      <c r="C2" s="55"/>
      <c r="D2" s="55"/>
      <c r="E2" s="55"/>
      <c r="F2" s="55"/>
      <c r="G2" s="55"/>
      <c r="H2" s="55"/>
      <c r="I2" s="55"/>
      <c r="J2" s="56"/>
      <c r="L2" s="2"/>
      <c r="M2" s="3"/>
    </row>
    <row r="3" spans="1:13" ht="23" x14ac:dyDescent="0.25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  <c r="M3" s="9"/>
    </row>
    <row r="4" spans="1:13" ht="36.75" customHeight="1" x14ac:dyDescent="0.25">
      <c r="A4" s="10" t="s">
        <v>10</v>
      </c>
      <c r="B4" s="11">
        <v>15530000000</v>
      </c>
      <c r="C4" s="11">
        <v>10981212675</v>
      </c>
      <c r="D4" s="12">
        <f>+C4/B4</f>
        <v>0.70709675949774631</v>
      </c>
      <c r="E4" s="11">
        <v>3806366778</v>
      </c>
      <c r="F4" s="12">
        <f>+E4/B4</f>
        <v>0.24509766761107535</v>
      </c>
      <c r="G4" s="13">
        <v>3800473217</v>
      </c>
      <c r="H4" s="12">
        <f>G4/B4</f>
        <v>0.24471817237604637</v>
      </c>
      <c r="I4" s="11">
        <v>3746948400</v>
      </c>
      <c r="J4" s="14">
        <f>+I4/B4</f>
        <v>0.24127162910495814</v>
      </c>
    </row>
    <row r="5" spans="1:13" ht="33" customHeight="1" x14ac:dyDescent="0.25">
      <c r="A5" s="10" t="s">
        <v>11</v>
      </c>
      <c r="B5" s="11">
        <v>3638079000</v>
      </c>
      <c r="C5" s="11">
        <v>2428789980</v>
      </c>
      <c r="D5" s="12">
        <f>+C5/B5</f>
        <v>0.6676023197956944</v>
      </c>
      <c r="E5" s="11">
        <v>1734319873.9100001</v>
      </c>
      <c r="F5" s="12">
        <f>+E5/B5</f>
        <v>0.47671308784388688</v>
      </c>
      <c r="G5" s="13">
        <v>513495201.54000002</v>
      </c>
      <c r="H5" s="12">
        <f t="shared" ref="H5:H8" si="0">G5/B5</f>
        <v>0.14114459898754261</v>
      </c>
      <c r="I5" s="11">
        <v>512903530.61000001</v>
      </c>
      <c r="J5" s="14">
        <f t="shared" ref="J5:J8" si="1">+I5/B5</f>
        <v>0.14098196619974443</v>
      </c>
    </row>
    <row r="6" spans="1:13" ht="30.75" customHeight="1" x14ac:dyDescent="0.25">
      <c r="A6" s="10" t="s">
        <v>12</v>
      </c>
      <c r="B6" s="11">
        <v>351400000</v>
      </c>
      <c r="C6" s="11">
        <v>55000000</v>
      </c>
      <c r="D6" s="12">
        <f>+C6/B6</f>
        <v>0.15651678998292545</v>
      </c>
      <c r="E6" s="11">
        <v>52057408</v>
      </c>
      <c r="F6" s="12">
        <f>+E6/B6</f>
        <v>0.14814287990893568</v>
      </c>
      <c r="G6" s="13">
        <v>49372639</v>
      </c>
      <c r="H6" s="12">
        <f t="shared" si="0"/>
        <v>0.14050267216846898</v>
      </c>
      <c r="I6" s="11">
        <v>49372639</v>
      </c>
      <c r="J6" s="12">
        <f t="shared" si="1"/>
        <v>0.14050267216846898</v>
      </c>
      <c r="K6" s="9"/>
    </row>
    <row r="7" spans="1:13" s="15" customFormat="1" ht="30.75" customHeight="1" x14ac:dyDescent="0.25">
      <c r="A7" s="10" t="s">
        <v>13</v>
      </c>
      <c r="B7" s="11">
        <v>443521000</v>
      </c>
      <c r="C7" s="11">
        <v>287365000</v>
      </c>
      <c r="D7" s="12">
        <f>+C7/B7</f>
        <v>0.64791746050356125</v>
      </c>
      <c r="E7" s="11">
        <v>72359000</v>
      </c>
      <c r="F7" s="12">
        <f>+E7/B7</f>
        <v>0.16314672811433956</v>
      </c>
      <c r="G7" s="11">
        <v>72359000</v>
      </c>
      <c r="H7" s="12">
        <f t="shared" si="0"/>
        <v>0.16314672811433956</v>
      </c>
      <c r="I7" s="11">
        <v>72359000</v>
      </c>
      <c r="J7" s="14">
        <f t="shared" si="1"/>
        <v>0.16314672811433956</v>
      </c>
    </row>
    <row r="8" spans="1:13" s="15" customFormat="1" ht="26.25" customHeight="1" thickBot="1" x14ac:dyDescent="0.3">
      <c r="A8" s="16" t="s">
        <v>44</v>
      </c>
      <c r="B8" s="17">
        <f>SUM(B4:B7)</f>
        <v>19963000000</v>
      </c>
      <c r="C8" s="17">
        <f>SUM(C4:C7)</f>
        <v>13752367655</v>
      </c>
      <c r="D8" s="18">
        <f>+C8/B8</f>
        <v>0.68889283449381356</v>
      </c>
      <c r="E8" s="17">
        <f>SUM(E4:E7)</f>
        <v>5665103059.9099998</v>
      </c>
      <c r="F8" s="18">
        <f>+E8/B8</f>
        <v>0.28378014626609227</v>
      </c>
      <c r="G8" s="17">
        <f>SUM(G4:G7)</f>
        <v>4435700057.54</v>
      </c>
      <c r="H8" s="18">
        <f t="shared" si="0"/>
        <v>0.22219606559835695</v>
      </c>
      <c r="I8" s="17">
        <f>SUM(I4:I7)</f>
        <v>4381583569.6100006</v>
      </c>
      <c r="J8" s="18">
        <f t="shared" si="1"/>
        <v>0.21948522614887545</v>
      </c>
    </row>
    <row r="63" spans="2:2" x14ac:dyDescent="0.25">
      <c r="B63" s="1" t="s">
        <v>14</v>
      </c>
    </row>
    <row r="73" spans="1:1" x14ac:dyDescent="0.25">
      <c r="A73" s="1" t="s">
        <v>15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"/>
  <sheetViews>
    <sheetView workbookViewId="0">
      <selection activeCell="C19" sqref="C19"/>
    </sheetView>
  </sheetViews>
  <sheetFormatPr baseColWidth="10" defaultColWidth="11.453125" defaultRowHeight="11.5" x14ac:dyDescent="0.25"/>
  <cols>
    <col min="1" max="1" width="18.81640625" style="19" customWidth="1"/>
    <col min="2" max="2" width="17.26953125" style="19" customWidth="1"/>
    <col min="3" max="3" width="15.54296875" style="19" customWidth="1"/>
    <col min="4" max="4" width="15.81640625" style="19" customWidth="1"/>
    <col min="5" max="5" width="16.1796875" style="19" customWidth="1"/>
    <col min="6" max="8" width="13.7265625" style="19" customWidth="1"/>
    <col min="9" max="9" width="16.453125" style="19" customWidth="1"/>
    <col min="10" max="16384" width="11.453125" style="19"/>
  </cols>
  <sheetData>
    <row r="2" spans="1:10" ht="12" thickBot="1" x14ac:dyDescent="0.3"/>
    <row r="3" spans="1:10" ht="46.5" customHeight="1" thickBot="1" x14ac:dyDescent="0.3">
      <c r="A3" s="57" t="s">
        <v>127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23" x14ac:dyDescent="0.25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4.5" x14ac:dyDescent="0.25">
      <c r="A5" s="10" t="s">
        <v>16</v>
      </c>
      <c r="B5" s="11">
        <v>83000000</v>
      </c>
      <c r="C5" s="11"/>
      <c r="D5" s="12">
        <f>+C5/B5</f>
        <v>0</v>
      </c>
      <c r="E5" s="11"/>
      <c r="F5" s="12">
        <f>+E5/B5</f>
        <v>0</v>
      </c>
      <c r="G5" s="11"/>
      <c r="H5" s="12">
        <f>G5/B5</f>
        <v>0</v>
      </c>
      <c r="I5" s="11"/>
      <c r="J5" s="12">
        <f>+I5/B5</f>
        <v>0</v>
      </c>
    </row>
    <row r="6" spans="1:10" ht="12" thickBot="1" x14ac:dyDescent="0.3">
      <c r="A6" s="16" t="s">
        <v>44</v>
      </c>
      <c r="B6" s="17">
        <f>SUM(B5:B5)</f>
        <v>83000000</v>
      </c>
      <c r="C6" s="17">
        <f>SUM(C5:C5)</f>
        <v>0</v>
      </c>
      <c r="D6" s="20">
        <f>+C6/B6</f>
        <v>0</v>
      </c>
      <c r="E6" s="17">
        <f>SUM(E5:E5)</f>
        <v>0</v>
      </c>
      <c r="F6" s="20">
        <f>+E6/B6</f>
        <v>0</v>
      </c>
      <c r="G6" s="17">
        <f>SUM(G5)</f>
        <v>0</v>
      </c>
      <c r="H6" s="20">
        <f>SUM(H5)</f>
        <v>0</v>
      </c>
      <c r="I6" s="17">
        <f>SUM(I5:I5)</f>
        <v>0</v>
      </c>
      <c r="J6" s="21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B13"/>
  <sheetViews>
    <sheetView topLeftCell="C1" workbookViewId="0">
      <selection activeCell="K13" sqref="K13"/>
    </sheetView>
  </sheetViews>
  <sheetFormatPr baseColWidth="10" defaultColWidth="11.453125" defaultRowHeight="11.5" x14ac:dyDescent="0.25"/>
  <cols>
    <col min="1" max="1" width="13.54296875" style="22" customWidth="1"/>
    <col min="2" max="2" width="40.81640625" style="22" customWidth="1"/>
    <col min="3" max="3" width="23.54296875" style="22" customWidth="1"/>
    <col min="4" max="4" width="20.453125" style="22" customWidth="1"/>
    <col min="5" max="5" width="19.81640625" style="22" customWidth="1"/>
    <col min="6" max="6" width="12.26953125" style="22" customWidth="1"/>
    <col min="7" max="7" width="18.453125" style="22" customWidth="1"/>
    <col min="8" max="8" width="12" style="22" customWidth="1"/>
    <col min="9" max="9" width="15" style="22" customWidth="1"/>
    <col min="10" max="10" width="12" style="22" customWidth="1"/>
    <col min="11" max="11" width="19" style="22" customWidth="1"/>
    <col min="12" max="12" width="11.54296875" style="22" customWidth="1"/>
    <col min="13" max="13" width="5.7265625" style="22" customWidth="1"/>
    <col min="14" max="15" width="11.453125" style="22"/>
    <col min="16" max="16" width="12" style="22" bestFit="1" customWidth="1"/>
    <col min="17" max="16384" width="11.453125" style="22"/>
  </cols>
  <sheetData>
    <row r="1" spans="1:15 16382:16382" ht="12" thickBot="1" x14ac:dyDescent="0.3"/>
    <row r="2" spans="1:15 16382:16382" ht="40.5" customHeight="1" thickBot="1" x14ac:dyDescent="0.4">
      <c r="A2" s="60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O2" s="23"/>
    </row>
    <row r="3" spans="1:15 16382:16382" ht="23" x14ac:dyDescent="0.25">
      <c r="A3" s="63" t="s">
        <v>17</v>
      </c>
      <c r="B3" s="64"/>
      <c r="C3" s="44" t="s">
        <v>18</v>
      </c>
      <c r="D3" s="45" t="s">
        <v>1</v>
      </c>
      <c r="E3" s="45" t="s">
        <v>2</v>
      </c>
      <c r="F3" s="46" t="s">
        <v>3</v>
      </c>
      <c r="G3" s="45" t="s">
        <v>4</v>
      </c>
      <c r="H3" s="46" t="s">
        <v>5</v>
      </c>
      <c r="I3" s="45" t="s">
        <v>6</v>
      </c>
      <c r="J3" s="46" t="s">
        <v>7</v>
      </c>
      <c r="K3" s="45" t="s">
        <v>8</v>
      </c>
      <c r="L3" s="47" t="s">
        <v>9</v>
      </c>
      <c r="O3" s="24"/>
    </row>
    <row r="4" spans="1:15 16382:16382" s="32" customFormat="1" ht="34.5" x14ac:dyDescent="0.35">
      <c r="A4" s="25" t="s">
        <v>19</v>
      </c>
      <c r="B4" s="26" t="s">
        <v>20</v>
      </c>
      <c r="C4" s="26" t="s">
        <v>21</v>
      </c>
      <c r="D4" s="27">
        <v>6841799185</v>
      </c>
      <c r="E4" s="28">
        <v>2266006400</v>
      </c>
      <c r="F4" s="29">
        <f>+E4/D4</f>
        <v>0.33120036685204174</v>
      </c>
      <c r="G4" s="28">
        <v>1674141352</v>
      </c>
      <c r="H4" s="29">
        <f t="shared" ref="H4:H13" si="0">+G4/D4</f>
        <v>0.24469314382544247</v>
      </c>
      <c r="I4" s="28">
        <v>565749521.52999997</v>
      </c>
      <c r="J4" s="29">
        <f>I4/D4</f>
        <v>8.2690167634611733E-2</v>
      </c>
      <c r="K4" s="28">
        <v>555129721.52999997</v>
      </c>
      <c r="L4" s="30">
        <f>+K4/D4</f>
        <v>8.1137973582602302E-2</v>
      </c>
      <c r="M4" s="31"/>
    </row>
    <row r="5" spans="1:15 16382:16382" s="32" customFormat="1" ht="34.5" x14ac:dyDescent="0.25">
      <c r="A5" s="25" t="s">
        <v>22</v>
      </c>
      <c r="B5" s="26" t="s">
        <v>23</v>
      </c>
      <c r="C5" s="26" t="s">
        <v>24</v>
      </c>
      <c r="D5" s="27">
        <v>1991235270</v>
      </c>
      <c r="E5" s="27">
        <v>814485646</v>
      </c>
      <c r="F5" s="29">
        <f t="shared" ref="F5:F13" si="1">+E5/D5</f>
        <v>0.40903536526851497</v>
      </c>
      <c r="G5" s="28">
        <v>731143899</v>
      </c>
      <c r="H5" s="29">
        <f t="shared" si="0"/>
        <v>0.36718107097409941</v>
      </c>
      <c r="I5" s="28">
        <v>301043927</v>
      </c>
      <c r="J5" s="29">
        <f t="shared" ref="J5:J13" si="2">I5/D5</f>
        <v>0.15118450920166757</v>
      </c>
      <c r="K5" s="28">
        <v>301043927</v>
      </c>
      <c r="L5" s="30">
        <f t="shared" ref="L5:L13" si="3">+K5/D5</f>
        <v>0.15118450920166757</v>
      </c>
      <c r="M5" s="33"/>
    </row>
    <row r="6" spans="1:15 16382:16382" s="32" customFormat="1" ht="46" x14ac:dyDescent="0.25">
      <c r="A6" s="25" t="s">
        <v>25</v>
      </c>
      <c r="B6" s="26" t="s">
        <v>26</v>
      </c>
      <c r="C6" s="26" t="s">
        <v>24</v>
      </c>
      <c r="D6" s="27">
        <v>2048540226</v>
      </c>
      <c r="E6" s="28">
        <v>737694322</v>
      </c>
      <c r="F6" s="29">
        <f t="shared" si="1"/>
        <v>0.36010731575451133</v>
      </c>
      <c r="G6" s="28">
        <v>697024585</v>
      </c>
      <c r="H6" s="29">
        <f t="shared" si="0"/>
        <v>0.34025428261226637</v>
      </c>
      <c r="I6" s="28">
        <v>149828673.59999999</v>
      </c>
      <c r="J6" s="29">
        <f t="shared" si="2"/>
        <v>7.313923919988477E-2</v>
      </c>
      <c r="K6" s="28">
        <v>145370241.59999999</v>
      </c>
      <c r="L6" s="30">
        <f t="shared" si="3"/>
        <v>7.0962844544112946E-2</v>
      </c>
      <c r="M6" s="33"/>
    </row>
    <row r="7" spans="1:15 16382:16382" s="32" customFormat="1" ht="34.5" x14ac:dyDescent="0.25">
      <c r="A7" s="25" t="s">
        <v>27</v>
      </c>
      <c r="B7" s="26" t="s">
        <v>28</v>
      </c>
      <c r="C7" s="26" t="s">
        <v>21</v>
      </c>
      <c r="D7" s="27">
        <v>2018457000</v>
      </c>
      <c r="E7" s="28">
        <v>454124000</v>
      </c>
      <c r="F7" s="29">
        <f t="shared" si="1"/>
        <v>0.22498571928953651</v>
      </c>
      <c r="G7" s="28">
        <v>347636000</v>
      </c>
      <c r="H7" s="29">
        <f t="shared" si="0"/>
        <v>0.17222858847129269</v>
      </c>
      <c r="I7" s="28">
        <v>56650400</v>
      </c>
      <c r="J7" s="29">
        <f>I7/D7</f>
        <v>2.806619115492676E-2</v>
      </c>
      <c r="K7" s="28">
        <v>56650400</v>
      </c>
      <c r="L7" s="30">
        <f t="shared" si="3"/>
        <v>2.806619115492676E-2</v>
      </c>
      <c r="M7" s="33"/>
    </row>
    <row r="8" spans="1:15 16382:16382" s="32" customFormat="1" ht="34.5" x14ac:dyDescent="0.25">
      <c r="A8" s="25" t="s">
        <v>29</v>
      </c>
      <c r="B8" s="26" t="s">
        <v>30</v>
      </c>
      <c r="C8" s="26" t="s">
        <v>31</v>
      </c>
      <c r="D8" s="27">
        <v>3518768990</v>
      </c>
      <c r="E8" s="28">
        <v>781518052</v>
      </c>
      <c r="F8" s="29">
        <f t="shared" si="1"/>
        <v>0.22209984634427507</v>
      </c>
      <c r="G8" s="28">
        <v>659225330</v>
      </c>
      <c r="H8" s="29">
        <f>+G8/D8</f>
        <v>0.18734544150907731</v>
      </c>
      <c r="I8" s="28">
        <v>222613893.13999999</v>
      </c>
      <c r="J8" s="29">
        <f t="shared" si="2"/>
        <v>6.3264708133056499E-2</v>
      </c>
      <c r="K8" s="28">
        <v>222613893.13999999</v>
      </c>
      <c r="L8" s="30">
        <f t="shared" si="3"/>
        <v>6.3264708133056499E-2</v>
      </c>
      <c r="M8" s="33"/>
    </row>
    <row r="9" spans="1:15 16382:16382" s="32" customFormat="1" ht="23" x14ac:dyDescent="0.25">
      <c r="A9" s="25" t="s">
        <v>32</v>
      </c>
      <c r="B9" s="26" t="s">
        <v>33</v>
      </c>
      <c r="C9" s="26" t="s">
        <v>34</v>
      </c>
      <c r="D9" s="27">
        <v>2164000000</v>
      </c>
      <c r="E9" s="28">
        <v>1623336137</v>
      </c>
      <c r="F9" s="29">
        <f t="shared" si="1"/>
        <v>0.75015533133086876</v>
      </c>
      <c r="G9" s="28">
        <v>1251241329</v>
      </c>
      <c r="H9" s="29">
        <f t="shared" si="0"/>
        <v>0.57820763817005549</v>
      </c>
      <c r="I9" s="28">
        <v>310544578</v>
      </c>
      <c r="J9" s="29">
        <f t="shared" si="2"/>
        <v>0.14350488817005544</v>
      </c>
      <c r="K9" s="28">
        <v>309493978</v>
      </c>
      <c r="L9" s="30">
        <f t="shared" si="3"/>
        <v>0.14301939833641406</v>
      </c>
      <c r="M9" s="33"/>
      <c r="N9" s="34"/>
    </row>
    <row r="10" spans="1:15 16382:16382" s="32" customFormat="1" ht="34.5" x14ac:dyDescent="0.25">
      <c r="A10" s="25" t="s">
        <v>35</v>
      </c>
      <c r="B10" s="26" t="s">
        <v>36</v>
      </c>
      <c r="C10" s="26" t="s">
        <v>37</v>
      </c>
      <c r="D10" s="27">
        <v>4914758683</v>
      </c>
      <c r="E10" s="28">
        <v>1060224257</v>
      </c>
      <c r="F10" s="29">
        <f t="shared" si="1"/>
        <v>0.21572254618874437</v>
      </c>
      <c r="G10" s="28">
        <v>744650010.20000005</v>
      </c>
      <c r="H10" s="29">
        <f t="shared" si="0"/>
        <v>0.15151303618949222</v>
      </c>
      <c r="I10" s="28">
        <v>322723848.29000002</v>
      </c>
      <c r="J10" s="29">
        <f t="shared" si="2"/>
        <v>6.566423075995409E-2</v>
      </c>
      <c r="K10" s="28">
        <v>322723848.29000002</v>
      </c>
      <c r="L10" s="30">
        <f t="shared" si="3"/>
        <v>6.566423075995409E-2</v>
      </c>
      <c r="M10" s="33"/>
      <c r="XFB10" s="34">
        <f>SUM(D10:XFA10)</f>
        <v>7365080647.2785635</v>
      </c>
    </row>
    <row r="11" spans="1:15 16382:16382" s="32" customFormat="1" ht="23" x14ac:dyDescent="0.25">
      <c r="A11" s="25" t="s">
        <v>38</v>
      </c>
      <c r="B11" s="26" t="s">
        <v>39</v>
      </c>
      <c r="C11" s="26" t="s">
        <v>37</v>
      </c>
      <c r="D11" s="27">
        <v>1270000000</v>
      </c>
      <c r="E11" s="28">
        <v>308973872</v>
      </c>
      <c r="F11" s="29">
        <f t="shared" si="1"/>
        <v>0.24328651338582677</v>
      </c>
      <c r="G11" s="28">
        <v>299708036</v>
      </c>
      <c r="H11" s="29">
        <f t="shared" si="0"/>
        <v>0.23599057952755906</v>
      </c>
      <c r="I11" s="28">
        <v>94446380</v>
      </c>
      <c r="J11" s="29">
        <f t="shared" si="2"/>
        <v>7.436722834645669E-2</v>
      </c>
      <c r="K11" s="28">
        <v>94446380</v>
      </c>
      <c r="L11" s="30">
        <f t="shared" si="3"/>
        <v>7.436722834645669E-2</v>
      </c>
      <c r="M11" s="33"/>
    </row>
    <row r="12" spans="1:15 16382:16382" s="32" customFormat="1" ht="23" x14ac:dyDescent="0.25">
      <c r="A12" s="25" t="s">
        <v>40</v>
      </c>
      <c r="B12" s="26" t="s">
        <v>41</v>
      </c>
      <c r="C12" s="26" t="s">
        <v>34</v>
      </c>
      <c r="D12" s="27">
        <v>19912760380</v>
      </c>
      <c r="E12" s="28">
        <v>16552097750</v>
      </c>
      <c r="F12" s="29">
        <f t="shared" si="1"/>
        <v>0.83123070002010435</v>
      </c>
      <c r="G12" s="28">
        <v>16532038500</v>
      </c>
      <c r="H12" s="29">
        <f t="shared" si="0"/>
        <v>0.83022334344988491</v>
      </c>
      <c r="I12" s="28">
        <v>16516325421</v>
      </c>
      <c r="J12" s="29">
        <f t="shared" si="2"/>
        <v>0.82943424747824945</v>
      </c>
      <c r="K12" s="28">
        <v>16516325421</v>
      </c>
      <c r="L12" s="30">
        <f t="shared" si="3"/>
        <v>0.82943424747824945</v>
      </c>
      <c r="M12" s="33"/>
    </row>
    <row r="13" spans="1:15 16382:16382" s="35" customFormat="1" ht="21.75" customHeight="1" thickBot="1" x14ac:dyDescent="0.3">
      <c r="A13" s="65" t="s">
        <v>44</v>
      </c>
      <c r="B13" s="66"/>
      <c r="C13" s="48"/>
      <c r="D13" s="49">
        <f>SUM(D4:D12)</f>
        <v>44680319734</v>
      </c>
      <c r="E13" s="49">
        <f>SUM(E4:E12)</f>
        <v>24598460436</v>
      </c>
      <c r="F13" s="18">
        <f t="shared" si="1"/>
        <v>0.55054351854338945</v>
      </c>
      <c r="G13" s="49">
        <f>SUM(G4:G12)</f>
        <v>22936809041.200001</v>
      </c>
      <c r="H13" s="18">
        <f t="shared" si="0"/>
        <v>0.51335373555408947</v>
      </c>
      <c r="I13" s="49">
        <f>SUM(I4:I12)</f>
        <v>18539926642.560001</v>
      </c>
      <c r="J13" s="18">
        <f t="shared" si="2"/>
        <v>0.41494614973517818</v>
      </c>
      <c r="K13" s="49">
        <f>SUM(K4:K12)</f>
        <v>18523797810.560001</v>
      </c>
      <c r="L13" s="18">
        <f t="shared" si="3"/>
        <v>0.41458516682153701</v>
      </c>
    </row>
  </sheetData>
  <mergeCells count="3">
    <mergeCell ref="A2:L2"/>
    <mergeCell ref="A3:B3"/>
    <mergeCell ref="A13:B13"/>
  </mergeCells>
  <conditionalFormatting sqref="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"/>
  <sheetViews>
    <sheetView workbookViewId="0">
      <selection activeCell="AA28" sqref="AA28:AA29"/>
    </sheetView>
  </sheetViews>
  <sheetFormatPr baseColWidth="10" defaultRowHeight="14.5" x14ac:dyDescent="0.35"/>
  <cols>
    <col min="1" max="1" width="13.453125" style="72" customWidth="1"/>
    <col min="2" max="2" width="26.90625" style="72" customWidth="1"/>
    <col min="3" max="3" width="21.6328125" style="72" customWidth="1"/>
    <col min="4" max="11" width="5.36328125" style="72" customWidth="1"/>
    <col min="12" max="12" width="7" style="72" customWidth="1"/>
    <col min="13" max="13" width="9.6328125" style="72" customWidth="1"/>
    <col min="14" max="14" width="8.08984375" style="72" customWidth="1"/>
    <col min="15" max="15" width="9.6328125" style="72" customWidth="1"/>
    <col min="16" max="16" width="27.6328125" style="72" customWidth="1"/>
    <col min="17" max="27" width="18.90625" style="72" customWidth="1"/>
    <col min="28" max="28" width="0" style="72" hidden="1" customWidth="1"/>
    <col min="29" max="29" width="6.453125" style="72" customWidth="1"/>
    <col min="30" max="16384" width="10.90625" style="72"/>
  </cols>
  <sheetData>
    <row r="1" spans="1:27" x14ac:dyDescent="0.35">
      <c r="A1" s="70" t="s">
        <v>45</v>
      </c>
      <c r="B1" s="70">
        <v>2023</v>
      </c>
      <c r="C1" s="71" t="s">
        <v>46</v>
      </c>
      <c r="D1" s="71" t="s">
        <v>46</v>
      </c>
      <c r="E1" s="71" t="s">
        <v>46</v>
      </c>
      <c r="F1" s="71" t="s">
        <v>46</v>
      </c>
      <c r="G1" s="71" t="s">
        <v>46</v>
      </c>
      <c r="H1" s="71" t="s">
        <v>46</v>
      </c>
      <c r="I1" s="71" t="s">
        <v>46</v>
      </c>
      <c r="J1" s="71" t="s">
        <v>46</v>
      </c>
      <c r="K1" s="71" t="s">
        <v>46</v>
      </c>
      <c r="L1" s="71" t="s">
        <v>46</v>
      </c>
      <c r="M1" s="71" t="s">
        <v>46</v>
      </c>
      <c r="N1" s="71" t="s">
        <v>46</v>
      </c>
      <c r="O1" s="71" t="s">
        <v>46</v>
      </c>
      <c r="P1" s="71" t="s">
        <v>46</v>
      </c>
      <c r="Q1" s="71" t="s">
        <v>46</v>
      </c>
      <c r="R1" s="71" t="s">
        <v>46</v>
      </c>
      <c r="S1" s="71" t="s">
        <v>46</v>
      </c>
      <c r="T1" s="71" t="s">
        <v>46</v>
      </c>
      <c r="U1" s="71" t="s">
        <v>46</v>
      </c>
      <c r="V1" s="71" t="s">
        <v>46</v>
      </c>
      <c r="W1" s="71" t="s">
        <v>46</v>
      </c>
      <c r="X1" s="71" t="s">
        <v>46</v>
      </c>
      <c r="Y1" s="71" t="s">
        <v>46</v>
      </c>
      <c r="Z1" s="71" t="s">
        <v>46</v>
      </c>
      <c r="AA1" s="71" t="s">
        <v>46</v>
      </c>
    </row>
    <row r="2" spans="1:27" x14ac:dyDescent="0.35">
      <c r="A2" s="70" t="s">
        <v>47</v>
      </c>
      <c r="B2" s="70" t="s">
        <v>48</v>
      </c>
      <c r="C2" s="71" t="s">
        <v>46</v>
      </c>
      <c r="D2" s="71" t="s">
        <v>46</v>
      </c>
      <c r="E2" s="71" t="s">
        <v>46</v>
      </c>
      <c r="F2" s="71" t="s">
        <v>46</v>
      </c>
      <c r="G2" s="71" t="s">
        <v>46</v>
      </c>
      <c r="H2" s="71" t="s">
        <v>46</v>
      </c>
      <c r="I2" s="71" t="s">
        <v>46</v>
      </c>
      <c r="J2" s="71" t="s">
        <v>46</v>
      </c>
      <c r="K2" s="71" t="s">
        <v>46</v>
      </c>
      <c r="L2" s="71" t="s">
        <v>46</v>
      </c>
      <c r="M2" s="71" t="s">
        <v>46</v>
      </c>
      <c r="N2" s="71" t="s">
        <v>46</v>
      </c>
      <c r="O2" s="71" t="s">
        <v>46</v>
      </c>
      <c r="P2" s="71" t="s">
        <v>46</v>
      </c>
      <c r="Q2" s="71" t="s">
        <v>46</v>
      </c>
      <c r="R2" s="71" t="s">
        <v>46</v>
      </c>
      <c r="S2" s="71" t="s">
        <v>46</v>
      </c>
      <c r="T2" s="71" t="s">
        <v>46</v>
      </c>
      <c r="U2" s="71" t="s">
        <v>46</v>
      </c>
      <c r="V2" s="71" t="s">
        <v>46</v>
      </c>
      <c r="W2" s="71" t="s">
        <v>46</v>
      </c>
      <c r="X2" s="71" t="s">
        <v>46</v>
      </c>
      <c r="Y2" s="71" t="s">
        <v>46</v>
      </c>
      <c r="Z2" s="71" t="s">
        <v>46</v>
      </c>
      <c r="AA2" s="71" t="s">
        <v>46</v>
      </c>
    </row>
    <row r="3" spans="1:27" x14ac:dyDescent="0.35">
      <c r="A3" s="70" t="s">
        <v>49</v>
      </c>
      <c r="B3" s="70" t="s">
        <v>129</v>
      </c>
      <c r="C3" s="71" t="s">
        <v>46</v>
      </c>
      <c r="D3" s="71" t="s">
        <v>46</v>
      </c>
      <c r="E3" s="71" t="s">
        <v>46</v>
      </c>
      <c r="F3" s="71" t="s">
        <v>46</v>
      </c>
      <c r="G3" s="71" t="s">
        <v>46</v>
      </c>
      <c r="H3" s="71" t="s">
        <v>46</v>
      </c>
      <c r="I3" s="71" t="s">
        <v>46</v>
      </c>
      <c r="J3" s="71" t="s">
        <v>46</v>
      </c>
      <c r="K3" s="71" t="s">
        <v>46</v>
      </c>
      <c r="L3" s="71" t="s">
        <v>46</v>
      </c>
      <c r="M3" s="71" t="s">
        <v>46</v>
      </c>
      <c r="N3" s="71" t="s">
        <v>46</v>
      </c>
      <c r="O3" s="71" t="s">
        <v>46</v>
      </c>
      <c r="P3" s="71" t="s">
        <v>46</v>
      </c>
      <c r="Q3" s="71" t="s">
        <v>46</v>
      </c>
      <c r="R3" s="71" t="s">
        <v>46</v>
      </c>
      <c r="S3" s="71" t="s">
        <v>46</v>
      </c>
      <c r="T3" s="71" t="s">
        <v>46</v>
      </c>
      <c r="U3" s="71" t="s">
        <v>46</v>
      </c>
      <c r="V3" s="71" t="s">
        <v>46</v>
      </c>
      <c r="W3" s="71" t="s">
        <v>46</v>
      </c>
      <c r="X3" s="71" t="s">
        <v>46</v>
      </c>
      <c r="Y3" s="71" t="s">
        <v>46</v>
      </c>
      <c r="Z3" s="71" t="s">
        <v>46</v>
      </c>
      <c r="AA3" s="71" t="s">
        <v>46</v>
      </c>
    </row>
    <row r="4" spans="1:27" ht="23" x14ac:dyDescent="0.35">
      <c r="A4" s="70" t="s">
        <v>50</v>
      </c>
      <c r="B4" s="70" t="s">
        <v>51</v>
      </c>
      <c r="C4" s="70" t="s">
        <v>0</v>
      </c>
      <c r="D4" s="70" t="s">
        <v>52</v>
      </c>
      <c r="E4" s="70" t="s">
        <v>53</v>
      </c>
      <c r="F4" s="70" t="s">
        <v>54</v>
      </c>
      <c r="G4" s="70" t="s">
        <v>55</v>
      </c>
      <c r="H4" s="70" t="s">
        <v>56</v>
      </c>
      <c r="I4" s="70" t="s">
        <v>57</v>
      </c>
      <c r="J4" s="70" t="s">
        <v>58</v>
      </c>
      <c r="K4" s="70" t="s">
        <v>59</v>
      </c>
      <c r="L4" s="70" t="s">
        <v>60</v>
      </c>
      <c r="M4" s="70" t="s">
        <v>61</v>
      </c>
      <c r="N4" s="70" t="s">
        <v>62</v>
      </c>
      <c r="O4" s="70" t="s">
        <v>63</v>
      </c>
      <c r="P4" s="70" t="s">
        <v>64</v>
      </c>
      <c r="Q4" s="70" t="s">
        <v>65</v>
      </c>
      <c r="R4" s="70" t="s">
        <v>66</v>
      </c>
      <c r="S4" s="70" t="s">
        <v>67</v>
      </c>
      <c r="T4" s="70" t="s">
        <v>68</v>
      </c>
      <c r="U4" s="70" t="s">
        <v>69</v>
      </c>
      <c r="V4" s="70" t="s">
        <v>70</v>
      </c>
      <c r="W4" s="70" t="s">
        <v>71</v>
      </c>
      <c r="X4" s="70" t="s">
        <v>72</v>
      </c>
      <c r="Y4" s="70" t="s">
        <v>73</v>
      </c>
      <c r="Z4" s="70" t="s">
        <v>74</v>
      </c>
      <c r="AA4" s="70" t="s">
        <v>75</v>
      </c>
    </row>
    <row r="5" spans="1:27" ht="21" x14ac:dyDescent="0.35">
      <c r="A5" s="73" t="s">
        <v>76</v>
      </c>
      <c r="B5" s="74" t="s">
        <v>77</v>
      </c>
      <c r="C5" s="75" t="s">
        <v>78</v>
      </c>
      <c r="D5" s="73" t="s">
        <v>79</v>
      </c>
      <c r="E5" s="73" t="s">
        <v>80</v>
      </c>
      <c r="F5" s="73" t="s">
        <v>80</v>
      </c>
      <c r="G5" s="73" t="s">
        <v>80</v>
      </c>
      <c r="H5" s="73"/>
      <c r="I5" s="73"/>
      <c r="J5" s="73"/>
      <c r="K5" s="73"/>
      <c r="L5" s="73"/>
      <c r="M5" s="73" t="s">
        <v>81</v>
      </c>
      <c r="N5" s="73" t="s">
        <v>82</v>
      </c>
      <c r="O5" s="73" t="s">
        <v>83</v>
      </c>
      <c r="P5" s="74" t="s">
        <v>84</v>
      </c>
      <c r="Q5" s="76">
        <v>399000000</v>
      </c>
      <c r="R5" s="76">
        <v>0</v>
      </c>
      <c r="S5" s="76">
        <v>0</v>
      </c>
      <c r="T5" s="76">
        <v>399000000</v>
      </c>
      <c r="U5" s="76">
        <v>0</v>
      </c>
      <c r="V5" s="76">
        <v>0</v>
      </c>
      <c r="W5" s="76">
        <v>399000000</v>
      </c>
      <c r="X5" s="76">
        <v>0</v>
      </c>
      <c r="Y5" s="76">
        <v>0</v>
      </c>
      <c r="Z5" s="76">
        <v>0</v>
      </c>
      <c r="AA5" s="76">
        <v>0</v>
      </c>
    </row>
    <row r="6" spans="1:27" ht="21" x14ac:dyDescent="0.35">
      <c r="A6" s="73" t="s">
        <v>76</v>
      </c>
      <c r="B6" s="74" t="s">
        <v>77</v>
      </c>
      <c r="C6" s="75" t="s">
        <v>78</v>
      </c>
      <c r="D6" s="73" t="s">
        <v>79</v>
      </c>
      <c r="E6" s="73" t="s">
        <v>80</v>
      </c>
      <c r="F6" s="73" t="s">
        <v>80</v>
      </c>
      <c r="G6" s="73" t="s">
        <v>80</v>
      </c>
      <c r="H6" s="73"/>
      <c r="I6" s="73"/>
      <c r="J6" s="73"/>
      <c r="K6" s="73"/>
      <c r="L6" s="73"/>
      <c r="M6" s="73" t="s">
        <v>81</v>
      </c>
      <c r="N6" s="73" t="s">
        <v>85</v>
      </c>
      <c r="O6" s="73" t="s">
        <v>83</v>
      </c>
      <c r="P6" s="74" t="s">
        <v>84</v>
      </c>
      <c r="Q6" s="76">
        <v>8897000000</v>
      </c>
      <c r="R6" s="76">
        <v>0</v>
      </c>
      <c r="S6" s="76">
        <v>0</v>
      </c>
      <c r="T6" s="76">
        <v>8897000000</v>
      </c>
      <c r="U6" s="76">
        <v>0</v>
      </c>
      <c r="V6" s="76">
        <v>7117600000</v>
      </c>
      <c r="W6" s="76">
        <v>1779400000</v>
      </c>
      <c r="X6" s="76">
        <v>2452256498</v>
      </c>
      <c r="Y6" s="76">
        <v>2450074532</v>
      </c>
      <c r="Z6" s="76">
        <v>2450074532</v>
      </c>
      <c r="AA6" s="76">
        <v>2450074532</v>
      </c>
    </row>
    <row r="7" spans="1:27" ht="21" x14ac:dyDescent="0.35">
      <c r="A7" s="73" t="s">
        <v>76</v>
      </c>
      <c r="B7" s="74" t="s">
        <v>77</v>
      </c>
      <c r="C7" s="75" t="s">
        <v>86</v>
      </c>
      <c r="D7" s="73" t="s">
        <v>79</v>
      </c>
      <c r="E7" s="73" t="s">
        <v>80</v>
      </c>
      <c r="F7" s="73" t="s">
        <v>80</v>
      </c>
      <c r="G7" s="73" t="s">
        <v>87</v>
      </c>
      <c r="H7" s="73"/>
      <c r="I7" s="73"/>
      <c r="J7" s="73"/>
      <c r="K7" s="73"/>
      <c r="L7" s="73"/>
      <c r="M7" s="73" t="s">
        <v>81</v>
      </c>
      <c r="N7" s="73" t="s">
        <v>82</v>
      </c>
      <c r="O7" s="73" t="s">
        <v>83</v>
      </c>
      <c r="P7" s="74" t="s">
        <v>88</v>
      </c>
      <c r="Q7" s="76">
        <v>1542000000</v>
      </c>
      <c r="R7" s="76">
        <v>0</v>
      </c>
      <c r="S7" s="76">
        <v>0</v>
      </c>
      <c r="T7" s="76">
        <v>1542000000</v>
      </c>
      <c r="U7" s="76">
        <v>0</v>
      </c>
      <c r="V7" s="76">
        <v>1233600000</v>
      </c>
      <c r="W7" s="76">
        <v>308400000</v>
      </c>
      <c r="X7" s="76">
        <v>524644300</v>
      </c>
      <c r="Y7" s="76">
        <v>524403800</v>
      </c>
      <c r="Z7" s="76">
        <v>524403800</v>
      </c>
      <c r="AA7" s="76">
        <v>524403800</v>
      </c>
    </row>
    <row r="8" spans="1:27" ht="21" x14ac:dyDescent="0.35">
      <c r="A8" s="73" t="s">
        <v>76</v>
      </c>
      <c r="B8" s="74" t="s">
        <v>77</v>
      </c>
      <c r="C8" s="75" t="s">
        <v>86</v>
      </c>
      <c r="D8" s="73" t="s">
        <v>79</v>
      </c>
      <c r="E8" s="73" t="s">
        <v>80</v>
      </c>
      <c r="F8" s="73" t="s">
        <v>80</v>
      </c>
      <c r="G8" s="73" t="s">
        <v>87</v>
      </c>
      <c r="H8" s="73"/>
      <c r="I8" s="73"/>
      <c r="J8" s="73"/>
      <c r="K8" s="73"/>
      <c r="L8" s="73"/>
      <c r="M8" s="73" t="s">
        <v>81</v>
      </c>
      <c r="N8" s="73" t="s">
        <v>85</v>
      </c>
      <c r="O8" s="73" t="s">
        <v>83</v>
      </c>
      <c r="P8" s="74" t="s">
        <v>88</v>
      </c>
      <c r="Q8" s="76">
        <v>1885000000</v>
      </c>
      <c r="R8" s="76">
        <v>0</v>
      </c>
      <c r="S8" s="76">
        <v>0</v>
      </c>
      <c r="T8" s="76">
        <v>1885000000</v>
      </c>
      <c r="U8" s="76">
        <v>0</v>
      </c>
      <c r="V8" s="76">
        <v>1355987985</v>
      </c>
      <c r="W8" s="76">
        <v>529012015</v>
      </c>
      <c r="X8" s="76">
        <v>460254306</v>
      </c>
      <c r="Y8" s="76">
        <v>460254306</v>
      </c>
      <c r="Z8" s="76">
        <v>406729489</v>
      </c>
      <c r="AA8" s="76">
        <v>406729489</v>
      </c>
    </row>
    <row r="9" spans="1:27" ht="21" x14ac:dyDescent="0.35">
      <c r="A9" s="73" t="s">
        <v>76</v>
      </c>
      <c r="B9" s="74" t="s">
        <v>77</v>
      </c>
      <c r="C9" s="75" t="s">
        <v>89</v>
      </c>
      <c r="D9" s="73" t="s">
        <v>79</v>
      </c>
      <c r="E9" s="73" t="s">
        <v>80</v>
      </c>
      <c r="F9" s="73" t="s">
        <v>80</v>
      </c>
      <c r="G9" s="73" t="s">
        <v>90</v>
      </c>
      <c r="H9" s="73"/>
      <c r="I9" s="73"/>
      <c r="J9" s="73"/>
      <c r="K9" s="73"/>
      <c r="L9" s="73"/>
      <c r="M9" s="73" t="s">
        <v>81</v>
      </c>
      <c r="N9" s="73" t="s">
        <v>82</v>
      </c>
      <c r="O9" s="73" t="s">
        <v>83</v>
      </c>
      <c r="P9" s="74" t="s">
        <v>91</v>
      </c>
      <c r="Q9" s="76">
        <v>863000000</v>
      </c>
      <c r="R9" s="76">
        <v>0</v>
      </c>
      <c r="S9" s="76">
        <v>0</v>
      </c>
      <c r="T9" s="76">
        <v>863000000</v>
      </c>
      <c r="U9" s="76">
        <v>0</v>
      </c>
      <c r="V9" s="76">
        <v>723423690</v>
      </c>
      <c r="W9" s="76">
        <v>139576310</v>
      </c>
      <c r="X9" s="76">
        <v>219260148</v>
      </c>
      <c r="Y9" s="76">
        <v>216059931</v>
      </c>
      <c r="Z9" s="76">
        <v>216059931</v>
      </c>
      <c r="AA9" s="76">
        <v>216059931</v>
      </c>
    </row>
    <row r="10" spans="1:27" ht="21" x14ac:dyDescent="0.35">
      <c r="A10" s="73" t="s">
        <v>76</v>
      </c>
      <c r="B10" s="74" t="s">
        <v>77</v>
      </c>
      <c r="C10" s="75" t="s">
        <v>89</v>
      </c>
      <c r="D10" s="73" t="s">
        <v>79</v>
      </c>
      <c r="E10" s="73" t="s">
        <v>80</v>
      </c>
      <c r="F10" s="73" t="s">
        <v>80</v>
      </c>
      <c r="G10" s="73" t="s">
        <v>90</v>
      </c>
      <c r="H10" s="73"/>
      <c r="I10" s="73"/>
      <c r="J10" s="73"/>
      <c r="K10" s="73"/>
      <c r="L10" s="73"/>
      <c r="M10" s="73" t="s">
        <v>81</v>
      </c>
      <c r="N10" s="73" t="s">
        <v>85</v>
      </c>
      <c r="O10" s="73" t="s">
        <v>83</v>
      </c>
      <c r="P10" s="74" t="s">
        <v>91</v>
      </c>
      <c r="Q10" s="76">
        <v>723000000</v>
      </c>
      <c r="R10" s="76">
        <v>0</v>
      </c>
      <c r="S10" s="76">
        <v>0</v>
      </c>
      <c r="T10" s="76">
        <v>723000000</v>
      </c>
      <c r="U10" s="76">
        <v>0</v>
      </c>
      <c r="V10" s="76">
        <v>550601000</v>
      </c>
      <c r="W10" s="76">
        <v>172399000</v>
      </c>
      <c r="X10" s="76">
        <v>149951526</v>
      </c>
      <c r="Y10" s="76">
        <v>149680648</v>
      </c>
      <c r="Z10" s="76">
        <v>149680648</v>
      </c>
      <c r="AA10" s="76">
        <v>149680648</v>
      </c>
    </row>
    <row r="11" spans="1:27" ht="31.5" x14ac:dyDescent="0.35">
      <c r="A11" s="73" t="s">
        <v>76</v>
      </c>
      <c r="B11" s="74" t="s">
        <v>77</v>
      </c>
      <c r="C11" s="75" t="s">
        <v>92</v>
      </c>
      <c r="D11" s="73" t="s">
        <v>79</v>
      </c>
      <c r="E11" s="73" t="s">
        <v>80</v>
      </c>
      <c r="F11" s="73" t="s">
        <v>80</v>
      </c>
      <c r="G11" s="73" t="s">
        <v>93</v>
      </c>
      <c r="H11" s="73"/>
      <c r="I11" s="73"/>
      <c r="J11" s="73"/>
      <c r="K11" s="73"/>
      <c r="L11" s="73"/>
      <c r="M11" s="73" t="s">
        <v>81</v>
      </c>
      <c r="N11" s="73" t="s">
        <v>85</v>
      </c>
      <c r="O11" s="73" t="s">
        <v>83</v>
      </c>
      <c r="P11" s="74" t="s">
        <v>94</v>
      </c>
      <c r="Q11" s="76">
        <v>1221000000</v>
      </c>
      <c r="R11" s="76">
        <v>0</v>
      </c>
      <c r="S11" s="76">
        <v>0</v>
      </c>
      <c r="T11" s="76">
        <v>1221000000</v>
      </c>
      <c r="U11" s="76">
        <v>1221000000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</row>
    <row r="12" spans="1:27" ht="21" x14ac:dyDescent="0.35">
      <c r="A12" s="73" t="s">
        <v>76</v>
      </c>
      <c r="B12" s="74" t="s">
        <v>77</v>
      </c>
      <c r="C12" s="75" t="s">
        <v>95</v>
      </c>
      <c r="D12" s="73" t="s">
        <v>79</v>
      </c>
      <c r="E12" s="73" t="s">
        <v>87</v>
      </c>
      <c r="F12" s="73"/>
      <c r="G12" s="73"/>
      <c r="H12" s="73"/>
      <c r="I12" s="73"/>
      <c r="J12" s="73"/>
      <c r="K12" s="73"/>
      <c r="L12" s="73"/>
      <c r="M12" s="73" t="s">
        <v>81</v>
      </c>
      <c r="N12" s="73" t="s">
        <v>82</v>
      </c>
      <c r="O12" s="73" t="s">
        <v>83</v>
      </c>
      <c r="P12" s="74" t="s">
        <v>96</v>
      </c>
      <c r="Q12" s="76">
        <v>0</v>
      </c>
      <c r="R12" s="76">
        <v>636079000</v>
      </c>
      <c r="S12" s="76">
        <v>0</v>
      </c>
      <c r="T12" s="76">
        <v>636079000</v>
      </c>
      <c r="U12" s="76">
        <v>0</v>
      </c>
      <c r="V12" s="76">
        <v>142000000</v>
      </c>
      <c r="W12" s="76">
        <v>494079000</v>
      </c>
      <c r="X12" s="76">
        <v>141778467</v>
      </c>
      <c r="Y12" s="76">
        <v>0</v>
      </c>
      <c r="Z12" s="76">
        <v>0</v>
      </c>
      <c r="AA12" s="76">
        <v>0</v>
      </c>
    </row>
    <row r="13" spans="1:27" ht="21" x14ac:dyDescent="0.35">
      <c r="A13" s="73" t="s">
        <v>76</v>
      </c>
      <c r="B13" s="74" t="s">
        <v>77</v>
      </c>
      <c r="C13" s="75" t="s">
        <v>95</v>
      </c>
      <c r="D13" s="73" t="s">
        <v>79</v>
      </c>
      <c r="E13" s="73" t="s">
        <v>87</v>
      </c>
      <c r="F13" s="73"/>
      <c r="G13" s="73"/>
      <c r="H13" s="73"/>
      <c r="I13" s="73"/>
      <c r="J13" s="73"/>
      <c r="K13" s="73"/>
      <c r="L13" s="73"/>
      <c r="M13" s="73" t="s">
        <v>81</v>
      </c>
      <c r="N13" s="73" t="s">
        <v>85</v>
      </c>
      <c r="O13" s="73" t="s">
        <v>83</v>
      </c>
      <c r="P13" s="74" t="s">
        <v>96</v>
      </c>
      <c r="Q13" s="76">
        <v>3002000000</v>
      </c>
      <c r="R13" s="76">
        <v>0</v>
      </c>
      <c r="S13" s="76">
        <v>0</v>
      </c>
      <c r="T13" s="76">
        <v>3002000000</v>
      </c>
      <c r="U13" s="76">
        <v>0</v>
      </c>
      <c r="V13" s="76">
        <v>2286789980</v>
      </c>
      <c r="W13" s="76">
        <v>715210020</v>
      </c>
      <c r="X13" s="76">
        <v>1592541406.9100001</v>
      </c>
      <c r="Y13" s="76">
        <v>513495201.54000002</v>
      </c>
      <c r="Z13" s="76">
        <v>512903530.61000001</v>
      </c>
      <c r="AA13" s="76">
        <v>512903530.61000001</v>
      </c>
    </row>
    <row r="14" spans="1:27" ht="31.5" x14ac:dyDescent="0.35">
      <c r="A14" s="73" t="s">
        <v>76</v>
      </c>
      <c r="B14" s="74" t="s">
        <v>77</v>
      </c>
      <c r="C14" s="75" t="s">
        <v>97</v>
      </c>
      <c r="D14" s="73" t="s">
        <v>79</v>
      </c>
      <c r="E14" s="73" t="s">
        <v>90</v>
      </c>
      <c r="F14" s="73" t="s">
        <v>90</v>
      </c>
      <c r="G14" s="73" t="s">
        <v>80</v>
      </c>
      <c r="H14" s="73" t="s">
        <v>98</v>
      </c>
      <c r="I14" s="73"/>
      <c r="J14" s="73"/>
      <c r="K14" s="73"/>
      <c r="L14" s="73"/>
      <c r="M14" s="73" t="s">
        <v>81</v>
      </c>
      <c r="N14" s="73" t="s">
        <v>82</v>
      </c>
      <c r="O14" s="73" t="s">
        <v>83</v>
      </c>
      <c r="P14" s="74" t="s">
        <v>99</v>
      </c>
      <c r="Q14" s="76">
        <v>978000000</v>
      </c>
      <c r="R14" s="76">
        <v>0</v>
      </c>
      <c r="S14" s="76">
        <v>848600000</v>
      </c>
      <c r="T14" s="76">
        <v>129400000</v>
      </c>
      <c r="U14" s="76">
        <v>129400000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</row>
    <row r="15" spans="1:27" ht="31.5" x14ac:dyDescent="0.35">
      <c r="A15" s="73" t="s">
        <v>76</v>
      </c>
      <c r="B15" s="74" t="s">
        <v>77</v>
      </c>
      <c r="C15" s="75" t="s">
        <v>100</v>
      </c>
      <c r="D15" s="73" t="s">
        <v>79</v>
      </c>
      <c r="E15" s="73" t="s">
        <v>90</v>
      </c>
      <c r="F15" s="73" t="s">
        <v>93</v>
      </c>
      <c r="G15" s="73" t="s">
        <v>87</v>
      </c>
      <c r="H15" s="73" t="s">
        <v>101</v>
      </c>
      <c r="I15" s="73"/>
      <c r="J15" s="73"/>
      <c r="K15" s="73"/>
      <c r="L15" s="73"/>
      <c r="M15" s="73" t="s">
        <v>81</v>
      </c>
      <c r="N15" s="73" t="s">
        <v>85</v>
      </c>
      <c r="O15" s="73" t="s">
        <v>83</v>
      </c>
      <c r="P15" s="74" t="s">
        <v>102</v>
      </c>
      <c r="Q15" s="76">
        <v>55000000</v>
      </c>
      <c r="R15" s="76">
        <v>0</v>
      </c>
      <c r="S15" s="76">
        <v>0</v>
      </c>
      <c r="T15" s="76">
        <v>55000000</v>
      </c>
      <c r="U15" s="76">
        <v>0</v>
      </c>
      <c r="V15" s="76">
        <v>55000000</v>
      </c>
      <c r="W15" s="76">
        <v>0</v>
      </c>
      <c r="X15" s="76">
        <v>52057408</v>
      </c>
      <c r="Y15" s="76">
        <v>49372639</v>
      </c>
      <c r="Z15" s="76">
        <v>49372639</v>
      </c>
      <c r="AA15" s="76">
        <v>49372639</v>
      </c>
    </row>
    <row r="16" spans="1:27" ht="21" x14ac:dyDescent="0.35">
      <c r="A16" s="73" t="s">
        <v>76</v>
      </c>
      <c r="B16" s="74" t="s">
        <v>77</v>
      </c>
      <c r="C16" s="75" t="s">
        <v>103</v>
      </c>
      <c r="D16" s="73" t="s">
        <v>79</v>
      </c>
      <c r="E16" s="73" t="s">
        <v>90</v>
      </c>
      <c r="F16" s="73" t="s">
        <v>104</v>
      </c>
      <c r="G16" s="73"/>
      <c r="H16" s="73"/>
      <c r="I16" s="73"/>
      <c r="J16" s="73"/>
      <c r="K16" s="73"/>
      <c r="L16" s="73"/>
      <c r="M16" s="73" t="s">
        <v>81</v>
      </c>
      <c r="N16" s="73" t="s">
        <v>82</v>
      </c>
      <c r="O16" s="73" t="s">
        <v>83</v>
      </c>
      <c r="P16" s="74" t="s">
        <v>105</v>
      </c>
      <c r="Q16" s="76">
        <v>167000000</v>
      </c>
      <c r="R16" s="76">
        <v>0</v>
      </c>
      <c r="S16" s="76">
        <v>0</v>
      </c>
      <c r="T16" s="76">
        <v>167000000</v>
      </c>
      <c r="U16" s="76">
        <v>0</v>
      </c>
      <c r="V16" s="76">
        <v>0</v>
      </c>
      <c r="W16" s="76">
        <v>167000000</v>
      </c>
      <c r="X16" s="76">
        <v>0</v>
      </c>
      <c r="Y16" s="76">
        <v>0</v>
      </c>
      <c r="Z16" s="76">
        <v>0</v>
      </c>
      <c r="AA16" s="76">
        <v>0</v>
      </c>
    </row>
    <row r="17" spans="1:27" ht="21" x14ac:dyDescent="0.35">
      <c r="A17" s="73" t="s">
        <v>76</v>
      </c>
      <c r="B17" s="74" t="s">
        <v>77</v>
      </c>
      <c r="C17" s="75" t="s">
        <v>106</v>
      </c>
      <c r="D17" s="73" t="s">
        <v>79</v>
      </c>
      <c r="E17" s="73" t="s">
        <v>107</v>
      </c>
      <c r="F17" s="73" t="s">
        <v>80</v>
      </c>
      <c r="G17" s="73"/>
      <c r="H17" s="73"/>
      <c r="I17" s="73"/>
      <c r="J17" s="73"/>
      <c r="K17" s="73"/>
      <c r="L17" s="73"/>
      <c r="M17" s="73" t="s">
        <v>81</v>
      </c>
      <c r="N17" s="73" t="s">
        <v>82</v>
      </c>
      <c r="O17" s="73" t="s">
        <v>83</v>
      </c>
      <c r="P17" s="74" t="s">
        <v>108</v>
      </c>
      <c r="Q17" s="76">
        <v>75000000</v>
      </c>
      <c r="R17" s="76">
        <v>212521000</v>
      </c>
      <c r="S17" s="76">
        <v>0</v>
      </c>
      <c r="T17" s="76">
        <v>287521000</v>
      </c>
      <c r="U17" s="76">
        <v>0</v>
      </c>
      <c r="V17" s="76">
        <v>287365000</v>
      </c>
      <c r="W17" s="76">
        <v>156000</v>
      </c>
      <c r="X17" s="76">
        <v>72359000</v>
      </c>
      <c r="Y17" s="76">
        <v>72359000</v>
      </c>
      <c r="Z17" s="76">
        <v>72359000</v>
      </c>
      <c r="AA17" s="76">
        <v>72359000</v>
      </c>
    </row>
    <row r="18" spans="1:27" ht="21" x14ac:dyDescent="0.35">
      <c r="A18" s="73" t="s">
        <v>76</v>
      </c>
      <c r="B18" s="74" t="s">
        <v>77</v>
      </c>
      <c r="C18" s="75" t="s">
        <v>109</v>
      </c>
      <c r="D18" s="73" t="s">
        <v>79</v>
      </c>
      <c r="E18" s="73" t="s">
        <v>107</v>
      </c>
      <c r="F18" s="73" t="s">
        <v>93</v>
      </c>
      <c r="G18" s="73" t="s">
        <v>80</v>
      </c>
      <c r="H18" s="73"/>
      <c r="I18" s="73"/>
      <c r="J18" s="73"/>
      <c r="K18" s="73"/>
      <c r="L18" s="73"/>
      <c r="M18" s="73" t="s">
        <v>81</v>
      </c>
      <c r="N18" s="73" t="s">
        <v>82</v>
      </c>
      <c r="O18" s="73" t="s">
        <v>83</v>
      </c>
      <c r="P18" s="74" t="s">
        <v>110</v>
      </c>
      <c r="Q18" s="76">
        <v>156000000</v>
      </c>
      <c r="R18" s="76">
        <v>0</v>
      </c>
      <c r="S18" s="76">
        <v>0</v>
      </c>
      <c r="T18" s="76">
        <v>156000000</v>
      </c>
      <c r="U18" s="76">
        <v>0</v>
      </c>
      <c r="V18" s="76">
        <v>0</v>
      </c>
      <c r="W18" s="76">
        <v>156000000</v>
      </c>
      <c r="X18" s="76">
        <v>0</v>
      </c>
      <c r="Y18" s="76">
        <v>0</v>
      </c>
      <c r="Z18" s="76">
        <v>0</v>
      </c>
      <c r="AA18" s="76">
        <v>0</v>
      </c>
    </row>
    <row r="19" spans="1:27" ht="21" x14ac:dyDescent="0.35">
      <c r="A19" s="73" t="s">
        <v>76</v>
      </c>
      <c r="B19" s="74" t="s">
        <v>77</v>
      </c>
      <c r="C19" s="75" t="s">
        <v>111</v>
      </c>
      <c r="D19" s="73" t="s">
        <v>112</v>
      </c>
      <c r="E19" s="73" t="s">
        <v>104</v>
      </c>
      <c r="F19" s="73" t="s">
        <v>93</v>
      </c>
      <c r="G19" s="73" t="s">
        <v>80</v>
      </c>
      <c r="H19" s="73"/>
      <c r="I19" s="73"/>
      <c r="J19" s="73"/>
      <c r="K19" s="73"/>
      <c r="L19" s="73"/>
      <c r="M19" s="73" t="s">
        <v>81</v>
      </c>
      <c r="N19" s="73" t="s">
        <v>82</v>
      </c>
      <c r="O19" s="73" t="s">
        <v>83</v>
      </c>
      <c r="P19" s="74" t="s">
        <v>113</v>
      </c>
      <c r="Q19" s="76">
        <v>83000000</v>
      </c>
      <c r="R19" s="76">
        <v>0</v>
      </c>
      <c r="S19" s="76">
        <v>0</v>
      </c>
      <c r="T19" s="76">
        <v>83000000</v>
      </c>
      <c r="U19" s="76">
        <v>0</v>
      </c>
      <c r="V19" s="76">
        <v>0</v>
      </c>
      <c r="W19" s="76">
        <v>83000000</v>
      </c>
      <c r="X19" s="76">
        <v>0</v>
      </c>
      <c r="Y19" s="76">
        <v>0</v>
      </c>
      <c r="Z19" s="76">
        <v>0</v>
      </c>
      <c r="AA19" s="76">
        <v>0</v>
      </c>
    </row>
    <row r="20" spans="1:27" ht="52.5" x14ac:dyDescent="0.35">
      <c r="A20" s="73" t="s">
        <v>76</v>
      </c>
      <c r="B20" s="74" t="s">
        <v>77</v>
      </c>
      <c r="C20" s="75" t="s">
        <v>19</v>
      </c>
      <c r="D20" s="73" t="s">
        <v>114</v>
      </c>
      <c r="E20" s="73" t="s">
        <v>115</v>
      </c>
      <c r="F20" s="73" t="s">
        <v>116</v>
      </c>
      <c r="G20" s="73" t="s">
        <v>117</v>
      </c>
      <c r="H20" s="73"/>
      <c r="I20" s="73"/>
      <c r="J20" s="73"/>
      <c r="K20" s="73"/>
      <c r="L20" s="73"/>
      <c r="M20" s="73" t="s">
        <v>81</v>
      </c>
      <c r="N20" s="73" t="s">
        <v>82</v>
      </c>
      <c r="O20" s="73" t="s">
        <v>83</v>
      </c>
      <c r="P20" s="74" t="s">
        <v>20</v>
      </c>
      <c r="Q20" s="76">
        <v>6841799185</v>
      </c>
      <c r="R20" s="76">
        <v>0</v>
      </c>
      <c r="S20" s="76">
        <v>0</v>
      </c>
      <c r="T20" s="76">
        <v>6841799185</v>
      </c>
      <c r="U20" s="76">
        <v>0</v>
      </c>
      <c r="V20" s="76">
        <v>2266006400</v>
      </c>
      <c r="W20" s="76">
        <v>4575792785</v>
      </c>
      <c r="X20" s="76">
        <v>1674141352</v>
      </c>
      <c r="Y20" s="76">
        <v>565749521.52999997</v>
      </c>
      <c r="Z20" s="76">
        <v>555129721.52999997</v>
      </c>
      <c r="AA20" s="76">
        <v>555129721.52999997</v>
      </c>
    </row>
    <row r="21" spans="1:27" ht="42" x14ac:dyDescent="0.35">
      <c r="A21" s="73" t="s">
        <v>76</v>
      </c>
      <c r="B21" s="74" t="s">
        <v>77</v>
      </c>
      <c r="C21" s="75" t="s">
        <v>22</v>
      </c>
      <c r="D21" s="73" t="s">
        <v>114</v>
      </c>
      <c r="E21" s="73" t="s">
        <v>115</v>
      </c>
      <c r="F21" s="73" t="s">
        <v>116</v>
      </c>
      <c r="G21" s="73" t="s">
        <v>118</v>
      </c>
      <c r="H21" s="73"/>
      <c r="I21" s="73"/>
      <c r="J21" s="73"/>
      <c r="K21" s="73"/>
      <c r="L21" s="73"/>
      <c r="M21" s="73" t="s">
        <v>81</v>
      </c>
      <c r="N21" s="73" t="s">
        <v>82</v>
      </c>
      <c r="O21" s="73" t="s">
        <v>83</v>
      </c>
      <c r="P21" s="74" t="s">
        <v>119</v>
      </c>
      <c r="Q21" s="76">
        <v>1991235270</v>
      </c>
      <c r="R21" s="76">
        <v>0</v>
      </c>
      <c r="S21" s="76">
        <v>0</v>
      </c>
      <c r="T21" s="76">
        <v>1991235270</v>
      </c>
      <c r="U21" s="76">
        <v>0</v>
      </c>
      <c r="V21" s="76">
        <v>814485646</v>
      </c>
      <c r="W21" s="76">
        <v>1176749624</v>
      </c>
      <c r="X21" s="76">
        <v>731143899</v>
      </c>
      <c r="Y21" s="76">
        <v>301043927</v>
      </c>
      <c r="Z21" s="76">
        <v>301043927</v>
      </c>
      <c r="AA21" s="76">
        <v>301043927</v>
      </c>
    </row>
    <row r="22" spans="1:27" ht="52.5" x14ac:dyDescent="0.35">
      <c r="A22" s="73" t="s">
        <v>76</v>
      </c>
      <c r="B22" s="74" t="s">
        <v>77</v>
      </c>
      <c r="C22" s="75" t="s">
        <v>25</v>
      </c>
      <c r="D22" s="73" t="s">
        <v>114</v>
      </c>
      <c r="E22" s="73" t="s">
        <v>115</v>
      </c>
      <c r="F22" s="73" t="s">
        <v>116</v>
      </c>
      <c r="G22" s="73" t="s">
        <v>120</v>
      </c>
      <c r="H22" s="73"/>
      <c r="I22" s="73"/>
      <c r="J22" s="73"/>
      <c r="K22" s="73"/>
      <c r="L22" s="73"/>
      <c r="M22" s="73" t="s">
        <v>81</v>
      </c>
      <c r="N22" s="73" t="s">
        <v>82</v>
      </c>
      <c r="O22" s="73" t="s">
        <v>83</v>
      </c>
      <c r="P22" s="74" t="s">
        <v>26</v>
      </c>
      <c r="Q22" s="76">
        <v>2048540226</v>
      </c>
      <c r="R22" s="76">
        <v>0</v>
      </c>
      <c r="S22" s="76">
        <v>0</v>
      </c>
      <c r="T22" s="76">
        <v>2048540226</v>
      </c>
      <c r="U22" s="76">
        <v>0</v>
      </c>
      <c r="V22" s="76">
        <v>737694322</v>
      </c>
      <c r="W22" s="76">
        <v>1310845904</v>
      </c>
      <c r="X22" s="76">
        <v>697024585</v>
      </c>
      <c r="Y22" s="76">
        <v>149828673.59999999</v>
      </c>
      <c r="Z22" s="76">
        <v>145370241.59999999</v>
      </c>
      <c r="AA22" s="76">
        <v>145370241.59999999</v>
      </c>
    </row>
    <row r="23" spans="1:27" ht="42" x14ac:dyDescent="0.35">
      <c r="A23" s="73" t="s">
        <v>76</v>
      </c>
      <c r="B23" s="74" t="s">
        <v>77</v>
      </c>
      <c r="C23" s="75" t="s">
        <v>27</v>
      </c>
      <c r="D23" s="73" t="s">
        <v>114</v>
      </c>
      <c r="E23" s="73" t="s">
        <v>115</v>
      </c>
      <c r="F23" s="73" t="s">
        <v>116</v>
      </c>
      <c r="G23" s="73" t="s">
        <v>121</v>
      </c>
      <c r="H23" s="73"/>
      <c r="I23" s="73"/>
      <c r="J23" s="73"/>
      <c r="K23" s="73"/>
      <c r="L23" s="73"/>
      <c r="M23" s="73" t="s">
        <v>81</v>
      </c>
      <c r="N23" s="73" t="s">
        <v>82</v>
      </c>
      <c r="O23" s="73" t="s">
        <v>83</v>
      </c>
      <c r="P23" s="74" t="s">
        <v>28</v>
      </c>
      <c r="Q23" s="76">
        <v>2018457000</v>
      </c>
      <c r="R23" s="76">
        <v>0</v>
      </c>
      <c r="S23" s="76">
        <v>0</v>
      </c>
      <c r="T23" s="76">
        <v>2018457000</v>
      </c>
      <c r="U23" s="76">
        <v>0</v>
      </c>
      <c r="V23" s="76">
        <v>454124000</v>
      </c>
      <c r="W23" s="76">
        <v>1564333000</v>
      </c>
      <c r="X23" s="76">
        <v>347636000</v>
      </c>
      <c r="Y23" s="76">
        <v>56650400</v>
      </c>
      <c r="Z23" s="76">
        <v>56650400</v>
      </c>
      <c r="AA23" s="76">
        <v>56650400</v>
      </c>
    </row>
    <row r="24" spans="1:27" ht="42" x14ac:dyDescent="0.35">
      <c r="A24" s="73" t="s">
        <v>76</v>
      </c>
      <c r="B24" s="74" t="s">
        <v>77</v>
      </c>
      <c r="C24" s="75" t="s">
        <v>29</v>
      </c>
      <c r="D24" s="73" t="s">
        <v>114</v>
      </c>
      <c r="E24" s="73" t="s">
        <v>115</v>
      </c>
      <c r="F24" s="73" t="s">
        <v>116</v>
      </c>
      <c r="G24" s="73" t="s">
        <v>122</v>
      </c>
      <c r="H24" s="73"/>
      <c r="I24" s="73"/>
      <c r="J24" s="73"/>
      <c r="K24" s="73"/>
      <c r="L24" s="73"/>
      <c r="M24" s="73" t="s">
        <v>81</v>
      </c>
      <c r="N24" s="73" t="s">
        <v>82</v>
      </c>
      <c r="O24" s="73" t="s">
        <v>83</v>
      </c>
      <c r="P24" s="74" t="s">
        <v>30</v>
      </c>
      <c r="Q24" s="76">
        <v>3518768990</v>
      </c>
      <c r="R24" s="76">
        <v>0</v>
      </c>
      <c r="S24" s="76">
        <v>0</v>
      </c>
      <c r="T24" s="76">
        <v>3518768990</v>
      </c>
      <c r="U24" s="76">
        <v>0</v>
      </c>
      <c r="V24" s="76">
        <v>781518052</v>
      </c>
      <c r="W24" s="76">
        <v>2737250938</v>
      </c>
      <c r="X24" s="76">
        <v>659225330</v>
      </c>
      <c r="Y24" s="76">
        <v>222613893.13999999</v>
      </c>
      <c r="Z24" s="76">
        <v>222613893.13999999</v>
      </c>
      <c r="AA24" s="76">
        <v>222613893.13999999</v>
      </c>
    </row>
    <row r="25" spans="1:27" ht="31.5" x14ac:dyDescent="0.35">
      <c r="A25" s="73" t="s">
        <v>76</v>
      </c>
      <c r="B25" s="74" t="s">
        <v>77</v>
      </c>
      <c r="C25" s="75" t="s">
        <v>32</v>
      </c>
      <c r="D25" s="73" t="s">
        <v>114</v>
      </c>
      <c r="E25" s="73" t="s">
        <v>123</v>
      </c>
      <c r="F25" s="73" t="s">
        <v>116</v>
      </c>
      <c r="G25" s="73" t="s">
        <v>117</v>
      </c>
      <c r="H25" s="73"/>
      <c r="I25" s="73"/>
      <c r="J25" s="73"/>
      <c r="K25" s="73"/>
      <c r="L25" s="73"/>
      <c r="M25" s="73" t="s">
        <v>81</v>
      </c>
      <c r="N25" s="73" t="s">
        <v>82</v>
      </c>
      <c r="O25" s="73" t="s">
        <v>83</v>
      </c>
      <c r="P25" s="74" t="s">
        <v>33</v>
      </c>
      <c r="Q25" s="76">
        <v>2164000000</v>
      </c>
      <c r="R25" s="76">
        <v>0</v>
      </c>
      <c r="S25" s="76">
        <v>0</v>
      </c>
      <c r="T25" s="76">
        <v>2164000000</v>
      </c>
      <c r="U25" s="76">
        <v>0</v>
      </c>
      <c r="V25" s="76">
        <v>1623336137</v>
      </c>
      <c r="W25" s="76">
        <v>540663863</v>
      </c>
      <c r="X25" s="76">
        <v>1269781329</v>
      </c>
      <c r="Y25" s="76">
        <v>310544578</v>
      </c>
      <c r="Z25" s="76">
        <v>309493978</v>
      </c>
      <c r="AA25" s="76">
        <v>309493978</v>
      </c>
    </row>
    <row r="26" spans="1:27" ht="31.5" x14ac:dyDescent="0.35">
      <c r="A26" s="73" t="s">
        <v>76</v>
      </c>
      <c r="B26" s="74" t="s">
        <v>77</v>
      </c>
      <c r="C26" s="75" t="s">
        <v>35</v>
      </c>
      <c r="D26" s="73" t="s">
        <v>114</v>
      </c>
      <c r="E26" s="73" t="s">
        <v>123</v>
      </c>
      <c r="F26" s="73" t="s">
        <v>116</v>
      </c>
      <c r="G26" s="73" t="s">
        <v>118</v>
      </c>
      <c r="H26" s="73"/>
      <c r="I26" s="73"/>
      <c r="J26" s="73"/>
      <c r="K26" s="73"/>
      <c r="L26" s="73"/>
      <c r="M26" s="73" t="s">
        <v>81</v>
      </c>
      <c r="N26" s="73" t="s">
        <v>82</v>
      </c>
      <c r="O26" s="73" t="s">
        <v>83</v>
      </c>
      <c r="P26" s="74" t="s">
        <v>36</v>
      </c>
      <c r="Q26" s="76">
        <v>4914758683</v>
      </c>
      <c r="R26" s="76">
        <v>0</v>
      </c>
      <c r="S26" s="76">
        <v>0</v>
      </c>
      <c r="T26" s="76">
        <v>4914758683</v>
      </c>
      <c r="U26" s="76">
        <v>0</v>
      </c>
      <c r="V26" s="76">
        <v>1060224257</v>
      </c>
      <c r="W26" s="76">
        <v>3854534426</v>
      </c>
      <c r="X26" s="76">
        <v>744650010.20000005</v>
      </c>
      <c r="Y26" s="76">
        <v>322723848.29000002</v>
      </c>
      <c r="Z26" s="76">
        <v>322723848.29000002</v>
      </c>
      <c r="AA26" s="76">
        <v>322723848.29000002</v>
      </c>
    </row>
    <row r="27" spans="1:27" ht="31.5" x14ac:dyDescent="0.35">
      <c r="A27" s="73" t="s">
        <v>76</v>
      </c>
      <c r="B27" s="74" t="s">
        <v>77</v>
      </c>
      <c r="C27" s="75" t="s">
        <v>38</v>
      </c>
      <c r="D27" s="73" t="s">
        <v>114</v>
      </c>
      <c r="E27" s="73" t="s">
        <v>123</v>
      </c>
      <c r="F27" s="73" t="s">
        <v>116</v>
      </c>
      <c r="G27" s="73" t="s">
        <v>120</v>
      </c>
      <c r="H27" s="73"/>
      <c r="I27" s="73"/>
      <c r="J27" s="73"/>
      <c r="K27" s="73"/>
      <c r="L27" s="73"/>
      <c r="M27" s="73" t="s">
        <v>81</v>
      </c>
      <c r="N27" s="73" t="s">
        <v>82</v>
      </c>
      <c r="O27" s="73" t="s">
        <v>83</v>
      </c>
      <c r="P27" s="74" t="s">
        <v>39</v>
      </c>
      <c r="Q27" s="76">
        <v>1270000000</v>
      </c>
      <c r="R27" s="76">
        <v>0</v>
      </c>
      <c r="S27" s="76">
        <v>0</v>
      </c>
      <c r="T27" s="76">
        <v>1270000000</v>
      </c>
      <c r="U27" s="76">
        <v>0</v>
      </c>
      <c r="V27" s="76">
        <v>308973872</v>
      </c>
      <c r="W27" s="76">
        <v>961026128</v>
      </c>
      <c r="X27" s="76">
        <v>299708036</v>
      </c>
      <c r="Y27" s="76">
        <v>94446380</v>
      </c>
      <c r="Z27" s="76">
        <v>94446380</v>
      </c>
      <c r="AA27" s="76">
        <v>94446380</v>
      </c>
    </row>
    <row r="28" spans="1:27" ht="31.5" x14ac:dyDescent="0.35">
      <c r="A28" s="73" t="s">
        <v>76</v>
      </c>
      <c r="B28" s="74" t="s">
        <v>77</v>
      </c>
      <c r="C28" s="75" t="s">
        <v>40</v>
      </c>
      <c r="D28" s="73" t="s">
        <v>114</v>
      </c>
      <c r="E28" s="73" t="s">
        <v>123</v>
      </c>
      <c r="F28" s="73" t="s">
        <v>116</v>
      </c>
      <c r="G28" s="73" t="s">
        <v>121</v>
      </c>
      <c r="H28" s="73" t="s">
        <v>46</v>
      </c>
      <c r="I28" s="73" t="s">
        <v>46</v>
      </c>
      <c r="J28" s="73" t="s">
        <v>46</v>
      </c>
      <c r="K28" s="73" t="s">
        <v>46</v>
      </c>
      <c r="L28" s="73" t="s">
        <v>46</v>
      </c>
      <c r="M28" s="73" t="s">
        <v>81</v>
      </c>
      <c r="N28" s="73" t="s">
        <v>82</v>
      </c>
      <c r="O28" s="73" t="s">
        <v>83</v>
      </c>
      <c r="P28" s="74" t="s">
        <v>41</v>
      </c>
      <c r="Q28" s="76">
        <v>4855922430</v>
      </c>
      <c r="R28" s="76">
        <v>0</v>
      </c>
      <c r="S28" s="76">
        <v>0</v>
      </c>
      <c r="T28" s="76">
        <v>4855922430</v>
      </c>
      <c r="U28" s="76">
        <v>0</v>
      </c>
      <c r="V28" s="76">
        <v>1495259800</v>
      </c>
      <c r="W28" s="76">
        <v>3360662630</v>
      </c>
      <c r="X28" s="76">
        <v>1475200550</v>
      </c>
      <c r="Y28" s="76">
        <v>1459487471</v>
      </c>
      <c r="Z28" s="76">
        <v>1459487471</v>
      </c>
      <c r="AA28" s="76">
        <v>1459487471</v>
      </c>
    </row>
    <row r="29" spans="1:27" ht="31.5" x14ac:dyDescent="0.35">
      <c r="A29" s="73" t="s">
        <v>76</v>
      </c>
      <c r="B29" s="74" t="s">
        <v>77</v>
      </c>
      <c r="C29" s="75" t="s">
        <v>40</v>
      </c>
      <c r="D29" s="73" t="s">
        <v>114</v>
      </c>
      <c r="E29" s="73" t="s">
        <v>123</v>
      </c>
      <c r="F29" s="73" t="s">
        <v>116</v>
      </c>
      <c r="G29" s="73" t="s">
        <v>121</v>
      </c>
      <c r="H29" s="73" t="s">
        <v>46</v>
      </c>
      <c r="I29" s="73" t="s">
        <v>46</v>
      </c>
      <c r="J29" s="73" t="s">
        <v>46</v>
      </c>
      <c r="K29" s="73" t="s">
        <v>46</v>
      </c>
      <c r="L29" s="73" t="s">
        <v>46</v>
      </c>
      <c r="M29" s="73" t="s">
        <v>81</v>
      </c>
      <c r="N29" s="73" t="s">
        <v>85</v>
      </c>
      <c r="O29" s="73" t="s">
        <v>83</v>
      </c>
      <c r="P29" s="74" t="s">
        <v>41</v>
      </c>
      <c r="Q29" s="76">
        <v>15056837950</v>
      </c>
      <c r="R29" s="76">
        <v>0</v>
      </c>
      <c r="S29" s="76">
        <v>0</v>
      </c>
      <c r="T29" s="76">
        <v>15056837950</v>
      </c>
      <c r="U29" s="76">
        <v>0</v>
      </c>
      <c r="V29" s="76">
        <v>15056837950</v>
      </c>
      <c r="W29" s="76">
        <v>0</v>
      </c>
      <c r="X29" s="76">
        <v>15056837950</v>
      </c>
      <c r="Y29" s="76">
        <v>15056837950</v>
      </c>
      <c r="Z29" s="76">
        <v>15056837950</v>
      </c>
      <c r="AA29" s="76">
        <v>15056837950</v>
      </c>
    </row>
    <row r="30" spans="1:27" x14ac:dyDescent="0.35">
      <c r="A30" s="73" t="s">
        <v>46</v>
      </c>
      <c r="B30" s="74" t="s">
        <v>46</v>
      </c>
      <c r="C30" s="75" t="s">
        <v>46</v>
      </c>
      <c r="D30" s="73" t="s">
        <v>46</v>
      </c>
      <c r="E30" s="73" t="s">
        <v>46</v>
      </c>
      <c r="F30" s="73" t="s">
        <v>46</v>
      </c>
      <c r="G30" s="73" t="s">
        <v>46</v>
      </c>
      <c r="H30" s="73" t="s">
        <v>46</v>
      </c>
      <c r="I30" s="73" t="s">
        <v>46</v>
      </c>
      <c r="J30" s="73" t="s">
        <v>46</v>
      </c>
      <c r="K30" s="73" t="s">
        <v>46</v>
      </c>
      <c r="L30" s="73" t="s">
        <v>46</v>
      </c>
      <c r="M30" s="73" t="s">
        <v>46</v>
      </c>
      <c r="N30" s="73" t="s">
        <v>46</v>
      </c>
      <c r="O30" s="73" t="s">
        <v>46</v>
      </c>
      <c r="P30" s="74" t="s">
        <v>46</v>
      </c>
      <c r="Q30" s="76">
        <v>64726319734</v>
      </c>
      <c r="R30" s="76">
        <v>848600000</v>
      </c>
      <c r="S30" s="76">
        <v>848600000</v>
      </c>
      <c r="T30" s="76">
        <v>64726319734</v>
      </c>
      <c r="U30" s="76">
        <v>1350400000</v>
      </c>
      <c r="V30" s="76">
        <v>38350828091</v>
      </c>
      <c r="W30" s="76">
        <v>25025091643</v>
      </c>
      <c r="X30" s="76">
        <v>28620452101.110001</v>
      </c>
      <c r="Y30" s="76">
        <v>22975626700.099998</v>
      </c>
      <c r="Z30" s="76">
        <v>22905381380.169998</v>
      </c>
      <c r="AA30" s="76">
        <v>22905381380.169998</v>
      </c>
    </row>
    <row r="31" spans="1:27" x14ac:dyDescent="0.35">
      <c r="A31" s="73" t="s">
        <v>46</v>
      </c>
      <c r="B31" s="77" t="s">
        <v>46</v>
      </c>
      <c r="C31" s="75" t="s">
        <v>46</v>
      </c>
      <c r="D31" s="73" t="s">
        <v>46</v>
      </c>
      <c r="E31" s="73" t="s">
        <v>46</v>
      </c>
      <c r="F31" s="73" t="s">
        <v>46</v>
      </c>
      <c r="G31" s="73" t="s">
        <v>46</v>
      </c>
      <c r="H31" s="73" t="s">
        <v>46</v>
      </c>
      <c r="I31" s="73" t="s">
        <v>46</v>
      </c>
      <c r="J31" s="73" t="s">
        <v>46</v>
      </c>
      <c r="K31" s="73" t="s">
        <v>46</v>
      </c>
      <c r="L31" s="73" t="s">
        <v>46</v>
      </c>
      <c r="M31" s="73" t="s">
        <v>46</v>
      </c>
      <c r="N31" s="73" t="s">
        <v>46</v>
      </c>
      <c r="O31" s="73" t="s">
        <v>46</v>
      </c>
      <c r="P31" s="74" t="s">
        <v>46</v>
      </c>
      <c r="Q31" s="78" t="s">
        <v>46</v>
      </c>
      <c r="R31" s="78" t="s">
        <v>46</v>
      </c>
      <c r="S31" s="78" t="s">
        <v>46</v>
      </c>
      <c r="T31" s="78" t="s">
        <v>46</v>
      </c>
      <c r="U31" s="78" t="s">
        <v>46</v>
      </c>
      <c r="V31" s="78" t="s">
        <v>46</v>
      </c>
      <c r="W31" s="78" t="s">
        <v>46</v>
      </c>
      <c r="X31" s="78" t="s">
        <v>46</v>
      </c>
      <c r="Y31" s="78" t="s">
        <v>46</v>
      </c>
      <c r="Z31" s="78" t="s">
        <v>46</v>
      </c>
      <c r="AA31" s="78" t="s">
        <v>46</v>
      </c>
    </row>
    <row r="32" spans="1:27" ht="0" hidden="1" customHeight="1" x14ac:dyDescent="0.35"/>
    <row r="33" ht="34" customHeigh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12"/>
  <sheetViews>
    <sheetView topLeftCell="B1" workbookViewId="0">
      <selection activeCell="B2" sqref="B2:K7"/>
    </sheetView>
  </sheetViews>
  <sheetFormatPr baseColWidth="10" defaultColWidth="11.453125" defaultRowHeight="11.5" x14ac:dyDescent="0.25"/>
  <cols>
    <col min="1" max="1" width="11.453125" style="19"/>
    <col min="2" max="2" width="23" style="19" customWidth="1"/>
    <col min="3" max="3" width="14.54296875" style="19" customWidth="1"/>
    <col min="4" max="4" width="15.1796875" style="19" customWidth="1"/>
    <col min="5" max="5" width="11.453125" style="19"/>
    <col min="6" max="6" width="16.81640625" style="19" customWidth="1"/>
    <col min="7" max="7" width="14.1796875" style="19" bestFit="1" customWidth="1"/>
    <col min="8" max="8" width="14.26953125" style="19" customWidth="1"/>
    <col min="9" max="9" width="11.453125" style="19"/>
    <col min="10" max="10" width="14.453125" style="19" bestFit="1" customWidth="1"/>
    <col min="11" max="16384" width="11.453125" style="19"/>
  </cols>
  <sheetData>
    <row r="2" spans="2:11" ht="30.75" customHeight="1" x14ac:dyDescent="0.25">
      <c r="B2" s="67" t="s">
        <v>130</v>
      </c>
      <c r="C2" s="68"/>
      <c r="D2" s="68"/>
      <c r="E2" s="68"/>
      <c r="F2" s="68"/>
      <c r="G2" s="68"/>
      <c r="H2" s="68"/>
      <c r="I2" s="68"/>
      <c r="J2" s="68"/>
      <c r="K2" s="69"/>
    </row>
    <row r="3" spans="2:11" ht="23" x14ac:dyDescent="0.25">
      <c r="B3" s="36" t="s">
        <v>124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</row>
    <row r="4" spans="2:11" s="51" customFormat="1" ht="30" customHeight="1" x14ac:dyDescent="0.35">
      <c r="B4" s="50" t="s">
        <v>42</v>
      </c>
      <c r="C4" s="37">
        <f>+FUNCIONAMIENTO!B8</f>
        <v>19963000000</v>
      </c>
      <c r="D4" s="37">
        <f>+FUNCIONAMIENTO!C8</f>
        <v>13752367655</v>
      </c>
      <c r="E4" s="29">
        <f>D4/C4</f>
        <v>0.68889283449381356</v>
      </c>
      <c r="F4" s="37">
        <f>+FUNCIONAMIENTO!E8</f>
        <v>5665103059.9099998</v>
      </c>
      <c r="G4" s="12">
        <f>+F4/C4</f>
        <v>0.28378014626609227</v>
      </c>
      <c r="H4" s="37">
        <f>+FUNCIONAMIENTO!G8</f>
        <v>4435700057.54</v>
      </c>
      <c r="I4" s="12">
        <f t="shared" ref="I4:I6" si="0">H4/C4</f>
        <v>0.22219606559835695</v>
      </c>
      <c r="J4" s="37">
        <f>+FUNCIONAMIENTO!I8</f>
        <v>4381583569.6100006</v>
      </c>
      <c r="K4" s="12">
        <f>+J4/C4</f>
        <v>0.21948522614887545</v>
      </c>
    </row>
    <row r="5" spans="2:11" s="51" customFormat="1" ht="30" customHeight="1" x14ac:dyDescent="0.35">
      <c r="B5" s="52" t="s">
        <v>125</v>
      </c>
      <c r="C5" s="37">
        <f>+'SERV.DEUDA.PUBL'!B6</f>
        <v>83000000</v>
      </c>
      <c r="D5" s="37">
        <f>+'SERV.DEUDA.PUBL'!C6</f>
        <v>0</v>
      </c>
      <c r="E5" s="29">
        <f>D5/C5</f>
        <v>0</v>
      </c>
      <c r="F5" s="37">
        <f>+'SERV.DEUDA.PUBL'!E6</f>
        <v>0</v>
      </c>
      <c r="G5" s="12">
        <f>+F5/C5</f>
        <v>0</v>
      </c>
      <c r="H5" s="37">
        <f>+'SERV.DEUDA.PUBL'!G6</f>
        <v>0</v>
      </c>
      <c r="I5" s="12">
        <f t="shared" si="0"/>
        <v>0</v>
      </c>
      <c r="J5" s="37">
        <f>+'SERV.DEUDA.PUBL'!I6</f>
        <v>0</v>
      </c>
      <c r="K5" s="12">
        <v>0</v>
      </c>
    </row>
    <row r="6" spans="2:11" s="51" customFormat="1" ht="30" customHeight="1" x14ac:dyDescent="0.35">
      <c r="B6" s="50" t="s">
        <v>43</v>
      </c>
      <c r="C6" s="37">
        <f>+INVERSION!D13</f>
        <v>44680319734</v>
      </c>
      <c r="D6" s="38">
        <f>+INVERSION!E13</f>
        <v>24598460436</v>
      </c>
      <c r="E6" s="29">
        <f>D6/C6</f>
        <v>0.55054351854338945</v>
      </c>
      <c r="F6" s="38">
        <f>+INVERSION!G13</f>
        <v>22936809041.200001</v>
      </c>
      <c r="G6" s="12">
        <f>+F6/C6</f>
        <v>0.51335373555408947</v>
      </c>
      <c r="H6" s="38">
        <f>+INVERSION!I13</f>
        <v>18539926642.560001</v>
      </c>
      <c r="I6" s="12">
        <f t="shared" si="0"/>
        <v>0.41494614973517818</v>
      </c>
      <c r="J6" s="38">
        <f>+INVERSION!K13</f>
        <v>18523797810.560001</v>
      </c>
      <c r="K6" s="12">
        <f>+J6/C6</f>
        <v>0.41458516682153701</v>
      </c>
    </row>
    <row r="7" spans="2:11" s="51" customFormat="1" ht="30" customHeight="1" x14ac:dyDescent="0.35">
      <c r="B7" s="50" t="s">
        <v>44</v>
      </c>
      <c r="C7" s="37">
        <f>SUM(C4:C6)</f>
        <v>64726319734</v>
      </c>
      <c r="D7" s="53">
        <f>SUM(D4:D6)</f>
        <v>38350828091</v>
      </c>
      <c r="E7" s="39">
        <f>D7/C7</f>
        <v>0.59250747220924949</v>
      </c>
      <c r="F7" s="53">
        <f>SUM(F4:F6)</f>
        <v>28601912101.110001</v>
      </c>
      <c r="G7" s="39">
        <f>+F7/C7</f>
        <v>0.44188997951146819</v>
      </c>
      <c r="H7" s="37">
        <f>SUM(H4:H6)</f>
        <v>22975626700.100002</v>
      </c>
      <c r="I7" s="39">
        <f>H7/C7</f>
        <v>0.35496575109663103</v>
      </c>
      <c r="J7" s="53">
        <f>SUM(J4:J6)</f>
        <v>22905381380.170002</v>
      </c>
      <c r="K7" s="39">
        <f>+J7/C7</f>
        <v>0.35388048438876507</v>
      </c>
    </row>
    <row r="8" spans="2:11" ht="30" customHeight="1" x14ac:dyDescent="0.25"/>
    <row r="9" spans="2:11" ht="30" customHeight="1" x14ac:dyDescent="0.25">
      <c r="F9" s="40"/>
    </row>
    <row r="10" spans="2:11" ht="30" customHeight="1" x14ac:dyDescent="0.25">
      <c r="C10" s="41"/>
    </row>
    <row r="11" spans="2:11" x14ac:dyDescent="0.25">
      <c r="C11" s="41"/>
      <c r="D11" s="42"/>
      <c r="F11" s="41"/>
    </row>
    <row r="12" spans="2:11" x14ac:dyDescent="0.25">
      <c r="F12" s="41"/>
      <c r="G12" s="43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POR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cp:lastPrinted>2023-04-04T21:50:22Z</cp:lastPrinted>
  <dcterms:created xsi:type="dcterms:W3CDTF">2023-02-08T16:30:43Z</dcterms:created>
  <dcterms:modified xsi:type="dcterms:W3CDTF">2023-05-03T16:32:06Z</dcterms:modified>
</cp:coreProperties>
</file>