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C:\Users\atorresr\Downloads\"/>
    </mc:Choice>
  </mc:AlternateContent>
  <xr:revisionPtr revIDLastSave="0" documentId="13_ncr:1_{E474E7D0-C596-4849-967F-F3B7FD308344}" xr6:coauthVersionLast="47" xr6:coauthVersionMax="47" xr10:uidLastSave="{00000000-0000-0000-0000-000000000000}"/>
  <bookViews>
    <workbookView xWindow="-120" yWindow="-120" windowWidth="20730" windowHeight="11040" xr2:uid="{00000000-000D-0000-FFFF-FFFF00000000}"/>
  </bookViews>
  <sheets>
    <sheet name="FT-SUPE-024" sheetId="1" r:id="rId1"/>
    <sheet name="INSTRUCTIVO" sheetId="2" r:id="rId2"/>
    <sheet name="CRITER CAL_PON" sheetId="4" r:id="rId3"/>
  </sheets>
  <definedNames>
    <definedName name="_xlnm._FilterDatabase" localSheetId="0" hidden="1">'FT-SUPE-024'!$D$16:$T$126</definedName>
    <definedName name="_xlnm.Print_Area" localSheetId="0">'FT-SUPE-024'!$D$2:$T$28</definedName>
    <definedName name="_xlnm.Print_Titles" localSheetId="0">'FT-SUPE-024'!$15:$15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5" i="1" l="1"/>
  <c r="J163" i="1"/>
  <c r="J162" i="1"/>
  <c r="J161" i="1"/>
  <c r="J160" i="1"/>
  <c r="J159" i="1"/>
  <c r="J155" i="1"/>
  <c r="J151" i="1"/>
  <c r="J147" i="1"/>
  <c r="J146" i="1"/>
  <c r="J142" i="1"/>
  <c r="J141" i="1"/>
  <c r="J137" i="1"/>
  <c r="J136" i="1"/>
  <c r="J135" i="1"/>
  <c r="J134" i="1"/>
  <c r="J133" i="1"/>
  <c r="J132" i="1"/>
  <c r="J131" i="1"/>
  <c r="J130" i="1"/>
  <c r="J121" i="1"/>
  <c r="J120" i="1"/>
  <c r="J119" i="1"/>
  <c r="J115" i="1"/>
  <c r="J113" i="1"/>
  <c r="J112" i="1"/>
  <c r="J107" i="1"/>
  <c r="J106" i="1"/>
  <c r="J102" i="1"/>
  <c r="J100" i="1"/>
  <c r="J99" i="1"/>
  <c r="J98" i="1"/>
  <c r="J93" i="1"/>
  <c r="J92" i="1"/>
  <c r="J91" i="1"/>
  <c r="J87" i="1"/>
  <c r="J86" i="1"/>
  <c r="J85" i="1"/>
  <c r="J84" i="1"/>
  <c r="J83" i="1"/>
  <c r="J82" i="1"/>
  <c r="J81" i="1"/>
  <c r="J80" i="1"/>
  <c r="J79" i="1"/>
  <c r="J78" i="1"/>
  <c r="J77" i="1"/>
  <c r="J73" i="1"/>
  <c r="J72" i="1"/>
  <c r="J71" i="1"/>
  <c r="J70" i="1"/>
  <c r="J69" i="1"/>
  <c r="J65" i="1"/>
  <c r="J64" i="1"/>
  <c r="J63" i="1"/>
  <c r="J62" i="1"/>
  <c r="J61" i="1"/>
  <c r="J60" i="1"/>
  <c r="J59" i="1"/>
  <c r="J58" i="1"/>
  <c r="J53" i="1"/>
  <c r="J52" i="1"/>
  <c r="J51" i="1"/>
  <c r="J50" i="1"/>
  <c r="J49" i="1"/>
  <c r="J48" i="1"/>
  <c r="J47" i="1"/>
  <c r="J43" i="1"/>
  <c r="J42" i="1"/>
  <c r="J41" i="1"/>
  <c r="J40" i="1"/>
  <c r="J39" i="1"/>
  <c r="J38" i="1"/>
  <c r="J37" i="1"/>
  <c r="J36" i="1"/>
  <c r="J35" i="1"/>
  <c r="J31" i="1"/>
  <c r="J30" i="1"/>
  <c r="J29" i="1"/>
  <c r="J28" i="1"/>
  <c r="J27" i="1"/>
  <c r="J26" i="1"/>
  <c r="J25" i="1"/>
  <c r="J24" i="1"/>
  <c r="J23" i="1"/>
  <c r="J19" i="1"/>
  <c r="J18" i="1"/>
  <c r="J17" i="1"/>
  <c r="M173" i="1"/>
  <c r="L173" i="1"/>
  <c r="F88" i="1" l="1"/>
  <c r="J88" i="1" s="1"/>
  <c r="F126" i="1" l="1"/>
  <c r="J126" i="1" s="1"/>
  <c r="F156" i="1"/>
  <c r="J156" i="1" s="1"/>
  <c r="F152" i="1"/>
  <c r="J152" i="1" s="1"/>
  <c r="F143" i="1"/>
  <c r="J143" i="1" s="1"/>
  <c r="F164" i="1" l="1"/>
  <c r="J164" i="1" s="1"/>
  <c r="F148" i="1"/>
  <c r="J148" i="1" s="1"/>
  <c r="F138" i="1"/>
  <c r="J138" i="1" s="1"/>
  <c r="F66" i="1" l="1"/>
  <c r="J66" i="1" s="1"/>
  <c r="F122" i="1"/>
  <c r="J122" i="1" s="1"/>
  <c r="F116" i="1"/>
  <c r="J116" i="1" s="1"/>
  <c r="F108" i="1"/>
  <c r="J108" i="1" s="1"/>
  <c r="F103" i="1"/>
  <c r="J103" i="1" s="1"/>
  <c r="F94" i="1"/>
  <c r="J94" i="1" s="1"/>
  <c r="F74" i="1"/>
  <c r="J74" i="1" s="1"/>
  <c r="F54" i="1"/>
  <c r="J54" i="1" s="1"/>
  <c r="F44" i="1"/>
  <c r="J44" i="1" s="1"/>
  <c r="F32" i="1"/>
  <c r="J32" i="1" s="1"/>
  <c r="F20" i="1"/>
  <c r="J20" i="1" s="1"/>
  <c r="K126" i="1"/>
  <c r="J165" i="1" l="1"/>
  <c r="B167" i="1" l="1"/>
  <c r="K165" i="1" s="1"/>
</calcChain>
</file>

<file path=xl/sharedStrings.xml><?xml version="1.0" encoding="utf-8"?>
<sst xmlns="http://schemas.openxmlformats.org/spreadsheetml/2006/main" count="624" uniqueCount="290">
  <si>
    <t>2.4</t>
  </si>
  <si>
    <t>2.3</t>
  </si>
  <si>
    <t>2.2</t>
  </si>
  <si>
    <t>2.1</t>
  </si>
  <si>
    <t>1.4</t>
  </si>
  <si>
    <t>1.3</t>
  </si>
  <si>
    <t>1.2</t>
  </si>
  <si>
    <t>1.1</t>
  </si>
  <si>
    <t>NO</t>
  </si>
  <si>
    <t>SI</t>
  </si>
  <si>
    <t xml:space="preserve">VERIFICACIÓN RIESGO DE LIQUIDEZ </t>
  </si>
  <si>
    <t>ETAPAS DEL SARL</t>
  </si>
  <si>
    <t>Identificación</t>
  </si>
  <si>
    <t>Medición</t>
  </si>
  <si>
    <t>Monitoreo</t>
  </si>
  <si>
    <t>Documentación</t>
  </si>
  <si>
    <t>Estructura Organizacional</t>
  </si>
  <si>
    <t>Revelación contable</t>
  </si>
  <si>
    <t>Políticas</t>
  </si>
  <si>
    <t>Procedimientos</t>
  </si>
  <si>
    <t>Órganos de control</t>
  </si>
  <si>
    <t>Capacitación</t>
  </si>
  <si>
    <t>PARCIAL</t>
  </si>
  <si>
    <t>ELEMENTOS DEL SARL</t>
  </si>
  <si>
    <t>X</t>
  </si>
  <si>
    <t xml:space="preserve">                                                              INSTRUCTIVO DE DILIGENCIAMIENTO</t>
  </si>
  <si>
    <t>A continuación se indica la forma como se debe diligenciar cada campo del formato.</t>
  </si>
  <si>
    <t>1.1.1</t>
  </si>
  <si>
    <t>1.1.2</t>
  </si>
  <si>
    <t>1.2.1</t>
  </si>
  <si>
    <t>1.3.1</t>
  </si>
  <si>
    <t>1.3.2</t>
  </si>
  <si>
    <t>1.3.3</t>
  </si>
  <si>
    <t>1.4.1</t>
  </si>
  <si>
    <t>1.4.2</t>
  </si>
  <si>
    <t>2.1.1</t>
  </si>
  <si>
    <t>2.1.2</t>
  </si>
  <si>
    <t>2.1.3</t>
  </si>
  <si>
    <t>2.1.4</t>
  </si>
  <si>
    <t>2.1.5</t>
  </si>
  <si>
    <t>2.2.1</t>
  </si>
  <si>
    <t>2.3.1</t>
  </si>
  <si>
    <t>2.3.2</t>
  </si>
  <si>
    <t>2.3.3</t>
  </si>
  <si>
    <t>2.4.1</t>
  </si>
  <si>
    <t>2.4.2</t>
  </si>
  <si>
    <t>2.4.3</t>
  </si>
  <si>
    <t>SUMA TOTAL PROMEDIOS</t>
  </si>
  <si>
    <t>Proceso (s) Relacionado (s)</t>
  </si>
  <si>
    <t xml:space="preserve">La organización solidaria cuenta con  criterios y procesos de manejo, guarda y conservación de la información relacionada con el SARL. </t>
  </si>
  <si>
    <t>Infraestructura tecnológica y Sistemas de Información</t>
  </si>
  <si>
    <t>Divulgación de la información -  Reportes</t>
  </si>
  <si>
    <t>Reportes Externos</t>
  </si>
  <si>
    <t>Reportes Internos</t>
  </si>
  <si>
    <t>La organización solidaria cuantifica el nivel mínimo y máximo de los activos líquidos en exposición al RL.</t>
  </si>
  <si>
    <t>La organización solidaria contempla la "liquidez de mercado" de su portafolio de inversiones tanto a nivel general como individual.</t>
  </si>
  <si>
    <t>La organización solidaria tiene aprobadas las actividades de control por parte del Consejo de Administración o Junta Directiva</t>
  </si>
  <si>
    <t>Las actividades de control consideran la estrategia de la organización solidaria, las prácticas generales de sus transacciones y las condiciones del mercado.</t>
  </si>
  <si>
    <t>Las actividades de control deben verificar el cumplimiento de la estrategia y las políticas comerciales definidas por la organización solidaria, y que estas hayan sido definidas consistentemente con la estrategia de gestión de RL.</t>
  </si>
  <si>
    <t>La organización solidaria cuenta con actividades de monitoreo definidas por la organización, y estas son proporcionales con el volumen y la complejidad de las operaciones que realiza.</t>
  </si>
  <si>
    <t>La organización solidaria tiene definidas las actividades que permiten un adecuado nivel de revelación de la información de su riesgo de liquidez.</t>
  </si>
  <si>
    <t>Control</t>
  </si>
  <si>
    <t>1.2.2</t>
  </si>
  <si>
    <t>1.2.3</t>
  </si>
  <si>
    <t>1.2.4</t>
  </si>
  <si>
    <t>1.2.5</t>
  </si>
  <si>
    <t>1.2.6</t>
  </si>
  <si>
    <t>1.2.7</t>
  </si>
  <si>
    <t>1.2.8</t>
  </si>
  <si>
    <t>1.3.4</t>
  </si>
  <si>
    <t>1.3.5</t>
  </si>
  <si>
    <t>1.3.6</t>
  </si>
  <si>
    <t>1.3.8</t>
  </si>
  <si>
    <t>1.3.9</t>
  </si>
  <si>
    <t>1.4.4</t>
  </si>
  <si>
    <t>1.4.5</t>
  </si>
  <si>
    <t>1.4.6</t>
  </si>
  <si>
    <t>1.4.7</t>
  </si>
  <si>
    <t>1.4.8</t>
  </si>
  <si>
    <t>2.1.6</t>
  </si>
  <si>
    <t>2.1.7</t>
  </si>
  <si>
    <t>2.5</t>
  </si>
  <si>
    <t>2.5.1</t>
  </si>
  <si>
    <t>2.5.1.1</t>
  </si>
  <si>
    <t>2.5.1.2</t>
  </si>
  <si>
    <t>2.5.2</t>
  </si>
  <si>
    <t>2.5.2.1</t>
  </si>
  <si>
    <t>2.6</t>
  </si>
  <si>
    <t>2.6.1</t>
  </si>
  <si>
    <t>2.7</t>
  </si>
  <si>
    <t>2.7.1</t>
  </si>
  <si>
    <t>2.7.1.1</t>
  </si>
  <si>
    <t>2.7.1.2</t>
  </si>
  <si>
    <t>2.7.2</t>
  </si>
  <si>
    <t>2.7.2.1</t>
  </si>
  <si>
    <t>2.8</t>
  </si>
  <si>
    <t>2.8.1</t>
  </si>
  <si>
    <t>2.8.2</t>
  </si>
  <si>
    <t>2.9</t>
  </si>
  <si>
    <t>2.9.1</t>
  </si>
  <si>
    <t>PROMEDIO ETAPA DE IDENTIFICACION</t>
  </si>
  <si>
    <t>PROMEDIO ETAPA DE MEDICION</t>
  </si>
  <si>
    <t>PROMEDIO ETAPA DE CONTROL</t>
  </si>
  <si>
    <t>PROMEDIO ETAPA DE MONITOREO</t>
  </si>
  <si>
    <t>PROMEDIO ELEMENTOS DE POLITICAS</t>
  </si>
  <si>
    <t>PROMEDIO ELEMENTOS DE PROCEDIMIENTOS</t>
  </si>
  <si>
    <t>PROMEDIO ELEMENTOS DE DOCUMENTACION</t>
  </si>
  <si>
    <t>PROMEDIO ELEMENTOS DE ESTRUCTURA ORGANIZACIONAL</t>
  </si>
  <si>
    <t>PROMEDIO ELEMENTOS ORGANOS DE CONTROL</t>
  </si>
  <si>
    <t>PROMEDIO ELEMENTOS INFRAESTRUCTURA TECNOLOGICA Y SISTEMAS DE INFORMACION</t>
  </si>
  <si>
    <t>PROMEDIO ELEMENTOS DIVULGACION DE LA INFORMACION - REPORTES</t>
  </si>
  <si>
    <t>PROMEDIO ELEMENTOS CAPACITACION</t>
  </si>
  <si>
    <t>PROMEDIO ELEMENTOS REVELACION CONTABLE</t>
  </si>
  <si>
    <t>3.2</t>
  </si>
  <si>
    <t>3.3</t>
  </si>
  <si>
    <t>3.4</t>
  </si>
  <si>
    <t>3.5</t>
  </si>
  <si>
    <t>3.6</t>
  </si>
  <si>
    <t>Plan de contingencia liquidez</t>
  </si>
  <si>
    <t>La organización solidaria tiene definido un protocolo de comunicación a nivel interno y externo sobre el desarrollo del riesgo de liquidez.</t>
  </si>
  <si>
    <t>La organización solidaria cuenta con señales de alerta asociadas al Riesgo de Liquidez antes de ser activado el plan de contingencia.</t>
  </si>
  <si>
    <t>Señales de Alerta</t>
  </si>
  <si>
    <t>3.2.1</t>
  </si>
  <si>
    <t>3.2.2</t>
  </si>
  <si>
    <t>Conformación del equipo de gestión de crisis</t>
  </si>
  <si>
    <t>Identificación de fuentes de fondeo</t>
  </si>
  <si>
    <t>Determinación de escenarios de crisis</t>
  </si>
  <si>
    <t>Herramientas de seguimiento al riesgo de liquidez en Plan de Contingencia
de Liquidez</t>
  </si>
  <si>
    <t>Requerimientos mínimos Plan de Contingencia de Liquidez</t>
  </si>
  <si>
    <t>3.1.1</t>
  </si>
  <si>
    <t>3.1.2</t>
  </si>
  <si>
    <t>3.1.3</t>
  </si>
  <si>
    <t>3.1.4</t>
  </si>
  <si>
    <t>3.1.5</t>
  </si>
  <si>
    <t>3.1.6</t>
  </si>
  <si>
    <t>3.1.7</t>
  </si>
  <si>
    <t>3.1.8</t>
  </si>
  <si>
    <t>PROMEDIO DE REQUERIMIENTOS MINIMOS PLAN DE CONTINGENCIA DE LIQUIDEZ</t>
  </si>
  <si>
    <t>PROMEDIO DE SEÑALES DE ALERTA</t>
  </si>
  <si>
    <t>PROMEDIO DE CONFORMACIÓN DEL EQUIPO DE GESTION DE CRISIS</t>
  </si>
  <si>
    <t xml:space="preserve">PROMEDIO DE IDENTIFICACION DE FUENTES DE FONDEO </t>
  </si>
  <si>
    <t>Las actividades de control de la entidad solidaria guardan proporción entre el volumen y las operaciones de la misma.</t>
  </si>
  <si>
    <t>La organización solidaria tiene definidas actividades para monitorear el comportamiento del nivel de exposición de riesgo de liquidez, de manera diaria por parte de la alta gerencia y en forma mensual por parte del comité de riesgos y el Consejo de Administración/Juna Directiva</t>
  </si>
  <si>
    <t>La organización solidaria  registra oportunamente las operaciones de modo que se pueda realizar un control efectivo del cumplimiento de límites.</t>
  </si>
  <si>
    <t xml:space="preserve">La organización solidaria tiene políticas frente a la gestión del riesgo de liquidez de acuerdo a la normatividad vigente aplicable. </t>
  </si>
  <si>
    <t xml:space="preserve">La organización solidaria tiene políticas frente al gobierno de riesgos y control de acuerdo a la normatividad vigente aplicable. </t>
  </si>
  <si>
    <t xml:space="preserve">La organización solidaria tiene políticas frente al manejo de información de acuerdo a la normatividad vigente aplicable. </t>
  </si>
  <si>
    <t xml:space="preserve">La organización solidaria tiene políticas en materia de mitigación del riesgo de liquidez de acuerdo a la normatividad vigente aplicable. </t>
  </si>
  <si>
    <t xml:space="preserve">La organización solidaria tiene definidos los controles de seguridad, que permita salvaguardar la integridad, disponibilidad y confidencialidad de la información del RL.   </t>
  </si>
  <si>
    <t>Revisoría Fiscal</t>
  </si>
  <si>
    <t xml:space="preserve">Auditoria interna o quien haga sus veces </t>
  </si>
  <si>
    <t xml:space="preserve">La organización solidaria cuenta con una política, protocolos e indicadores y el conjunto de acciones necesarias a implementar para la gestión de exposiciones no  deseadas al riesgo de liquidez. </t>
  </si>
  <si>
    <t>La organización solidaria señalo dentro de sus políticas las estrategias frente a la no disponibilidad o escases de recursos líquidos</t>
  </si>
  <si>
    <t>La organización solidaria estableció responsables para el seguimiento y monitoreo a los indicadores.</t>
  </si>
  <si>
    <t xml:space="preserve">La organización solidaria tiene identificado los factores y eventos que generan exposición al riesgo de liquidez. </t>
  </si>
  <si>
    <t xml:space="preserve">La organización solidaria tiene establecida la periodicidad para validar los factores y eventos que generan exposición al riesgo de liquidez.  </t>
  </si>
  <si>
    <t>La organización solidaria tiene definida la metodología de exposición del RL.</t>
  </si>
  <si>
    <t xml:space="preserve">La organización solidaria tiene definido indicadores y su nivel de apetito de riesgo.  </t>
  </si>
  <si>
    <t xml:space="preserve">Se tienen definidas señales de alerta tempranas y limites encaminados a controlar la materialización de eventos adversos del mercado. </t>
  </si>
  <si>
    <t>La organización solidaria aplica las metodologías estándar propuestas por la SES. (Anexo 1 - Anexo 2 - Anexo 3) o cuenta con sus propias metodologías para definir los requerimientos de liquidez.</t>
  </si>
  <si>
    <t>La organización solidaria tiene definidas las actividades de control de los limites del RL (productos, líneas de negocio, activos líquidos, pasivos, flujo de caja, portafolios ...)</t>
  </si>
  <si>
    <t xml:space="preserve">Los indicadores de la organización solidaria permiten detectar alertas tempranas (ver Capitulo XVII numeral 4.4 de la CBCF) .  </t>
  </si>
  <si>
    <t xml:space="preserve">La organización solidaria tiene políticas del SARL definidas y aprobadas por parte del Consejo de Administración o Junta Directiva. </t>
  </si>
  <si>
    <t xml:space="preserve">La organización solidaria tiene políticas en materia de limites a las exposiciones del riesgo de liquidez de acuerdo a la normatividad vigente aplicable. </t>
  </si>
  <si>
    <t xml:space="preserve">El Código de ética y conducta incluye aspectos relacionados con el SARL </t>
  </si>
  <si>
    <t>INSPECTOR QUE REALIZÓ LA EVALUACIÓN</t>
  </si>
  <si>
    <t xml:space="preserve">La Revisoría Fiscal informó a la SES de manera inmediata, en caso de encontrar situaciones irregulares sobre el manejo del SARL que ponga en peligro el cumplimiento de las obligaciones con los asociados y terceros. </t>
  </si>
  <si>
    <t>La organización solidaria tiene definidas las funciones de la Auditoría Interna o quien haga sus veces de acuerdo con lo señalado en la CBCF capítulo17 numeral 5.5.2.</t>
  </si>
  <si>
    <t>La organización solidaria cuenta con una infraestructura tecnológica que garantice el efectivo, eficiente y oportuno funcionamiento del SARL.</t>
  </si>
  <si>
    <t>La plataforma tecnológica cuenta con procesos que permitan realizar un control adecuado del cumplimiento de las políticas y límites establecidos, con bases de datos actualizadas e información suficiente y oportuna para realizar la gestión del riesgo de liquidez y con un plan de conservación, custodia y seguridad de la información tanto documental como electrónica, que permita garantizar su confidencialidad, calidad, disponibilidad, integridad, consistencia y consolidación.</t>
  </si>
  <si>
    <t xml:space="preserve">La organización solidaria genera informes de monitoreo del SARL, en lo concerniente al cálculo de los indicadores de liquidez acorde con el modelo utilizado para la administración del riesgo, que permitan establecer su perfil de riesgo.
 </t>
  </si>
  <si>
    <t>Los administradores de la organización solidaria incluyen en sus informes de gestión al cierre del ejercicio, pronunciamiento sobre la gestión adelantada frente a la administración del riesgo de liquidez.</t>
  </si>
  <si>
    <t xml:space="preserve">En la presentación de las revelaciones que acompañan los Estados Financieros se incluyó un resumen de la situación en materia de SARL. </t>
  </si>
  <si>
    <t xml:space="preserve">Está definida la participación de todas las áreas en la planeación y ejecución del plan de contingencia del RL. </t>
  </si>
  <si>
    <t>La organización solidaria tiene establecidos sus escenarios críticos (Crisis institucional y/o Crisis sistémica) de acuerdo a sus características.</t>
  </si>
  <si>
    <r>
      <rPr>
        <b/>
        <sz val="9"/>
        <color theme="1"/>
        <rFont val="Arial"/>
        <family val="2"/>
      </rPr>
      <t>Desfases de plazos contractuales:</t>
    </r>
    <r>
      <rPr>
        <sz val="9"/>
        <color theme="1"/>
        <rFont val="Arial"/>
        <family val="2"/>
      </rPr>
      <t xml:space="preserve"> La organización solidaria cuenta con una estructura de análisis donde evalué los plazos contractuales de los productos ofrecidos o del portafolio de servicios. Así mismo realiza seguimiento a los flujos de efectivo contractuales teniendo en cuenta la no renovación de los pasivos existentes. </t>
    </r>
  </si>
  <si>
    <r>
      <t xml:space="preserve">Concentración de la financiación: </t>
    </r>
    <r>
      <rPr>
        <sz val="9"/>
        <color theme="1"/>
        <rFont val="Arial"/>
        <family val="2"/>
      </rPr>
      <t>La organización solidaria tiene definidas las fuentes de financiamiento y su porcentaje de participación en el balance de su entidad.</t>
    </r>
  </si>
  <si>
    <r>
      <rPr>
        <b/>
        <sz val="9"/>
        <color theme="1"/>
        <rFont val="Arial"/>
        <family val="2"/>
      </rPr>
      <t xml:space="preserve">Activos Disponibles libres de restricciones: </t>
    </r>
    <r>
      <rPr>
        <sz val="9"/>
        <color theme="1"/>
        <rFont val="Arial"/>
        <family val="2"/>
      </rPr>
      <t xml:space="preserve">La organización solidaria tiene definidos los activos que pueden ser utilizados como garantías para obtener activos líquidos de alta calidad o una financiación garantizada. </t>
    </r>
  </si>
  <si>
    <r>
      <rPr>
        <b/>
        <sz val="9"/>
        <color theme="1"/>
        <rFont val="Arial"/>
        <family val="2"/>
      </rPr>
      <t xml:space="preserve">Herramientas de seguimiento real del mercado: </t>
    </r>
    <r>
      <rPr>
        <sz val="9"/>
        <color theme="1"/>
        <rFont val="Arial"/>
        <family val="2"/>
      </rPr>
      <t>La organización solidaria consulta y analiza información del mercado sobre tasas, cupos, nichos de mercado de los competidores a nivel sectorial o regional, etc., que le permita detectar tempranamente las posibles dificultades de liquidez.</t>
    </r>
  </si>
  <si>
    <t>La organización solidaria realiza periódicamente pruebas de estrés o análisis de riesgo de liquidez en diferentes escenarios. Los resultados de estas pruebas, constituirán un insumo para la toma de decisiones y como indicadores para la activación del plan de contingencia de liquidez.</t>
  </si>
  <si>
    <t>Las actividades de control tienen definido un plan de fondeo de contingencia de liquidez que  permitan adoptar acciones ante la materialización de un escenario de crisis (Cupos de créditos pre-aprobados entre otros)</t>
  </si>
  <si>
    <t>La verificación del cumplimiento de los límites de riesgo de liquidez la realiza un área funcional diferente a las áreas de tesorería, captaciones y colocaciones de la organización solidaria</t>
  </si>
  <si>
    <t>La organización solidaria tiene definidos seguimientos de los niveles de exposición y limites del RL de acuerdo con su estructura, características y operaciones autorizadas.</t>
  </si>
  <si>
    <t>La organización solidaria contempla las acciones a seguir en caso de incumplimiento en los límites fijados y los casos en los cuales se deban solicitar autorizaciones especiales.</t>
  </si>
  <si>
    <t>La organización solidaria establece los pasos a seguir respecto al registro y soporte de las operaciones de tesorería efectuadas vía telefónica o mediante cualquier otro sistema de comunicación, cuando aplique.</t>
  </si>
  <si>
    <t>La organización solidaria cuenta con un registro de los indicadores para el monitoreo del riesgo de liquidez, así como las acciones correctivas y de mejora implementadas ante el incumplimiento de los límites.</t>
  </si>
  <si>
    <t>La RF realiza monitoreos para comprobar la consistencia y precisión de la información remitida por la organización solidaria a la SES.</t>
  </si>
  <si>
    <t xml:space="preserve">La organización solidaria cuenta y cumple con un plan de capacitación anual de SARL a todos los colaboradores, que incluya la inducción de los nuevos funcionarios </t>
  </si>
  <si>
    <t xml:space="preserve">El programa de capacitación determina el alcance, los medios de ejecución y los procedimientos de evaluación y éste debe estar documentado.  </t>
  </si>
  <si>
    <t>La organización solidaria constituyo un grupo de crisis bajo la circular N°06 (anexo N°04) de la SES, que facilite la coordinación y comunicación interna para la toma de decisiones durante el periodo de crisis de liquidez</t>
  </si>
  <si>
    <t>La organización solidaria tiene definidos procedimientos y actividades en caso de activarse el plan de contingencia de liquidez.</t>
  </si>
  <si>
    <t xml:space="preserve">La organización solidaria estableció umbrales cuantitativos y cualitativos máximos para los posibles escenarios de contingencia. </t>
  </si>
  <si>
    <t>La organización solidaria cuenta con un equipo de gestión de crisis (Representante Legal, un miembro del Consejo de Administración y Responsables del área de riesgos) quienes son responsables de activar y gestionar el Plan de Contingencia de Liquidez,</t>
  </si>
  <si>
    <r>
      <rPr>
        <b/>
        <sz val="9"/>
        <color rgb="FF000000"/>
        <rFont val="Arial"/>
        <family val="2"/>
      </rPr>
      <t>PRELIMINAR:</t>
    </r>
    <r>
      <rPr>
        <sz val="9"/>
        <color rgb="FF000000"/>
        <rFont val="Arial"/>
        <family val="2"/>
      </rPr>
      <t xml:space="preserve"> En la Circular Externa 06 de 2019, se definió un cronograma por parte de la SES para la implementación del SARL de acuerdo a los plazos establecidos en la misma. 
Por lo anterior,  el supervisor debe indagar si la organización solidaria cumplió con los plazos señalados para la implementación del SARL. Si la organización solidaria manifiesta que ya tiene el SARL y lo está aplicando, continúe diligenciando esta guía. 
</t>
    </r>
  </si>
  <si>
    <t>La organización solidaria realiza el análisis de los factores y eventos de liquidez, determina el perfil de riesgo y cuantifica el impacto que estos tienen en el nivel de exposición, de forma previa a la creación de nuevos productos o líneas de negocio.</t>
  </si>
  <si>
    <t>La metodología permite cuantifica el requerimiento neto de recursos y  el nivel mínimo de recursos para prevenir la materialización del RL.</t>
  </si>
  <si>
    <t>Se tiene definida una  periodicidad para cuantificar el nivel de exposición del RL.</t>
  </si>
  <si>
    <t>La organización solidaria a socializado actividades de control a toda la organización y cuenta con los soportes de la realización .</t>
  </si>
  <si>
    <t>El resultado de la aplicación de las actividades de control están disponibles para la SES.</t>
  </si>
  <si>
    <t>La organización solidaria tiene definidas las estrategias, políticas, procedimientos y controles para la administración del Riesgo de Liquidez.</t>
  </si>
  <si>
    <t>Las políticas del SARL se revisan periódicamente para ajustarlas a las condiciones particulares de la organización solidaria y del mercado.</t>
  </si>
  <si>
    <t xml:space="preserve">La organización solidaria tiene políticas frente al colchón de activos líquidos de acuerdo a la normatividad vigente aplicable. </t>
  </si>
  <si>
    <t>La organización solidaria tiene definidos los procedimientos para la adecuada implementación y funcionamiento del SARL con la normatividad vigente aplicable.</t>
  </si>
  <si>
    <t>La organización solidaria a detallado la implementación de las etapas y elementos SARL</t>
  </si>
  <si>
    <t>La organización solidaria tiene procedimientos para la generación de reportes internos y externos.</t>
  </si>
  <si>
    <t>La organización solidaria cuenta con un respaldo físico o magnético de la información del SARL.</t>
  </si>
  <si>
    <t>La organización solidaria tiene manual, procedimientos y metodologías debidamente documentados del SARL.</t>
  </si>
  <si>
    <t>La organización solidaria cuenta con las actas de aprobación del SARL por parte del Consejo de Administración o Junta Directiva</t>
  </si>
  <si>
    <t>La organización solidaria cuenta con los informes realizados por el Consejo de Administración o la Junta Directiva, actas del comité interno, riesgos, auditoría e informes del riesgo de liquidez.</t>
  </si>
  <si>
    <t>La organización solidaria cuenta con la documentación del plan de contingencia de liquidez aprobado por el Consejo de Administración o la Junta Directiva.</t>
  </si>
  <si>
    <t xml:space="preserve">La organización solidaria cuenta con la documentación del sistema de alertas tempranas. </t>
  </si>
  <si>
    <t xml:space="preserve">La organización solidaria cuenta con la documentación del registro contable de todas las operaciones que afecten la posición de liquidez. </t>
  </si>
  <si>
    <t xml:space="preserve">La organización solidaria define las funciones y responsabilidades frente al RL para el Consejo de Administración o Junta Directiva desacuerdo con la normatividad vigente aplicable. </t>
  </si>
  <si>
    <t>La organización solidaria define las funciones y responsabilidades frente al RL para el Representante Legal de acuerdo con la normatividad vigente aplicable</t>
  </si>
  <si>
    <t>La organización solidaria define las funciones y responsabilidades frente al RL para el Comité interno de Administración de acuerdo con la normatividad vigente aplicable.</t>
  </si>
  <si>
    <t>El dictamen del RF incluye el pronunciamiento expreso y detallado sobre el SARL.</t>
  </si>
  <si>
    <t>La organización solidaria presentan los reportes periódicos a la SES donde se evidencie los resultados de la medición de riesgo de liquidez.
Anexo 1:
* Catálogo Único de Cuentas con fines de supervisión (formato 1)
* Reporte individual de cartera (formato 19)
* Informe individual de captaciones (formato 18)
* Informe individual de aportes o contribuciones (formato 21)
* Relación de inversiones (formato 17)
* Informe deudoras patronales y empresas (formato 46)
* Créditos de bancos y otras obligaciones financieras (formato 48)
* Reporte de saldos diarios de ahorro ordinario (formato 169)
Anexo 2:
* Indicador de Riesgo de Liquidez -IRL-
Anexo 3:
* Brecha de liquidez (formato 29)</t>
  </si>
  <si>
    <t>El programa de capacitación del SARL esta constantemente revisado y actualizado, en caso de ser necesaria una capacitación diferencial según las áreas o cargos de los funcionarios e integrantes de la organización solidaria.</t>
  </si>
  <si>
    <t xml:space="preserve">La organización solidaria tiene estrategias para cubrir una eventual Brecha Acumulada negativa, manteniendo un nivel de activos líquidos netos - ALN.  </t>
  </si>
  <si>
    <t>El plan de contingencia determina quienes serán los portavoces para comunicar a las diferentes partes relacionadas, público en general, medios de comunicación y estamentos de control, las acciones a seguir.</t>
  </si>
  <si>
    <t>La organización solidaria tiene determinadas las fuentes de fondeo (Líneas de crédito preferencial, Uso del Fondo de Liquidez y Estrategias de gestión de activos y pasivos) y establece su orden de utilización.</t>
  </si>
  <si>
    <t>La organización tiene definido el modo en que planean mitigar los desajustes en los vencimientos con el fin de reducir los desfases identificados.</t>
  </si>
  <si>
    <t>1.1.3</t>
  </si>
  <si>
    <t>1.3.10</t>
  </si>
  <si>
    <t>2.1.8</t>
  </si>
  <si>
    <t>2.2.2</t>
  </si>
  <si>
    <t>2.2.3</t>
  </si>
  <si>
    <t>2.2.4</t>
  </si>
  <si>
    <t>2.2.5</t>
  </si>
  <si>
    <t>2.3.4</t>
  </si>
  <si>
    <t>2.3.5</t>
  </si>
  <si>
    <t>2.3.6</t>
  </si>
  <si>
    <t>2.3.7</t>
  </si>
  <si>
    <t>2.3.8</t>
  </si>
  <si>
    <t>2.3.9</t>
  </si>
  <si>
    <t>2.3.10</t>
  </si>
  <si>
    <t>2.3.11</t>
  </si>
  <si>
    <t>2.5.1..3</t>
  </si>
  <si>
    <t>2.6.2</t>
  </si>
  <si>
    <t>2.8.3</t>
  </si>
  <si>
    <t>3.3.1</t>
  </si>
  <si>
    <t>3.3.2</t>
  </si>
  <si>
    <t>3.4.1</t>
  </si>
  <si>
    <t>3.5.1</t>
  </si>
  <si>
    <t>3.6.1</t>
  </si>
  <si>
    <t>3.6.2</t>
  </si>
  <si>
    <t>3.6.3</t>
  </si>
  <si>
    <t>3.6.4</t>
  </si>
  <si>
    <t>3.6.5</t>
  </si>
  <si>
    <r>
      <rPr>
        <b/>
        <sz val="11"/>
        <color indexed="8"/>
        <rFont val="Arial"/>
        <family val="2"/>
      </rPr>
      <t>2.  ALCANCE:</t>
    </r>
    <r>
      <rPr>
        <sz val="11"/>
        <color theme="1"/>
        <rFont val="Arial"/>
        <family val="2"/>
      </rPr>
      <t xml:space="preserve"> El instructivo debe ser consultado por los inspectores que desarrollen visitas de supervisión a las entidades vigiladas por la S.E.S. y se debe aplicar de forma homogénea de acuerdo con los criterios que se definen a continuación para cada campo. </t>
    </r>
  </si>
  <si>
    <r>
      <rPr>
        <b/>
        <sz val="11"/>
        <color indexed="8"/>
        <rFont val="Arial"/>
        <family val="2"/>
      </rPr>
      <t>3.  CONTENIDO / DESARROLLO:</t>
    </r>
    <r>
      <rPr>
        <sz val="11"/>
        <color theme="1"/>
        <rFont val="Arial"/>
        <family val="2"/>
      </rPr>
      <t xml:space="preserve"> Para la aplicación del instructivo se ha diseñado  el formato F-INSP-019 que se encuentra publicado en el aplicativo ISOLUCION y que en todos los casos debe ser la fuente de consulta para su desarrollo. </t>
    </r>
  </si>
  <si>
    <r>
      <rPr>
        <b/>
        <sz val="11"/>
        <color indexed="8"/>
        <rFont val="Arial"/>
        <family val="2"/>
      </rPr>
      <t>No</t>
    </r>
    <r>
      <rPr>
        <sz val="11"/>
        <color theme="1"/>
        <rFont val="Arial"/>
        <family val="2"/>
      </rPr>
      <t>.:  Corresponde al orden lógico del consecutivo asignado a cada tema o subtema a evaluar.</t>
    </r>
  </si>
  <si>
    <r>
      <rPr>
        <b/>
        <sz val="11"/>
        <color indexed="8"/>
        <rFont val="Arial"/>
        <family val="2"/>
      </rPr>
      <t>DESCRIPCIÓN DE LOS ASPECTOS A AUDITAR:</t>
    </r>
    <r>
      <rPr>
        <sz val="11"/>
        <color theme="1"/>
        <rFont val="Arial"/>
        <family val="2"/>
      </rPr>
      <t xml:space="preserve"> En este campo están descritos de forma predeterminada los aspectos a evaluar para cada tema o subtema.</t>
    </r>
  </si>
  <si>
    <r>
      <t xml:space="preserve">OBSERVACIÓN: </t>
    </r>
    <r>
      <rPr>
        <sz val="11"/>
        <color theme="1"/>
        <rFont val="Arial"/>
        <family val="2"/>
      </rPr>
      <t xml:space="preserve">Describa de forma general aspectos que considere relevantes de mencionar y que posteriormente sean de utilidad para la redacción del hallazgo y del concepto del inspector para el informe, como: Nombre de documentos, referencias normativas, responsables de procesos, periodos de ejecución, cumplimiento del aspecto evaluado, entre otros aspectos. </t>
    </r>
  </si>
  <si>
    <t xml:space="preserve">NOMBRE DE LA ENTIDAD </t>
  </si>
  <si>
    <t xml:space="preserve">FECHA DE ELABORACIÓN </t>
  </si>
  <si>
    <t>OBJETIVOS</t>
  </si>
  <si>
    <t>ALCANCE</t>
  </si>
  <si>
    <t>No.</t>
  </si>
  <si>
    <t>DESCRIPCION DE LOS ASPECTOS A AUDITAR</t>
  </si>
  <si>
    <t>PUNTAJE CUMPLIMIENTO</t>
  </si>
  <si>
    <t>OBSERVACION</t>
  </si>
  <si>
    <t>NA</t>
  </si>
  <si>
    <t>CALIF.</t>
  </si>
  <si>
    <t>ALTO</t>
  </si>
  <si>
    <t>MEDIO</t>
  </si>
  <si>
    <t>BAJO</t>
  </si>
  <si>
    <t>CALIFICA
HALLAZGO</t>
  </si>
  <si>
    <t>INCUMPLIMIENTO NORMATIVO</t>
  </si>
  <si>
    <t>CALIFICA 
HALLAZGO</t>
  </si>
  <si>
    <t>DESCRIPCIÓN "Hallazgo"</t>
  </si>
  <si>
    <r>
      <rPr>
        <b/>
        <sz val="11"/>
        <color indexed="8"/>
        <rFont val="Arial"/>
        <family val="2"/>
      </rPr>
      <t>PUNTAJE CUMPLIMIENTO:</t>
    </r>
    <r>
      <rPr>
        <sz val="11"/>
        <color theme="1"/>
        <rFont val="Arial"/>
        <family val="2"/>
      </rPr>
      <t xml:space="preserve"> Es el valor numérico asignado a cada tema o subtema de acuerdo con su importancia y se compone de "SI", "NO", "PARCIAL". 
</t>
    </r>
    <r>
      <rPr>
        <b/>
        <sz val="11"/>
        <color indexed="8"/>
        <rFont val="Arial"/>
        <family val="2"/>
      </rPr>
      <t>SI:</t>
    </r>
    <r>
      <rPr>
        <sz val="11"/>
        <color theme="1"/>
        <rFont val="Arial"/>
        <family val="2"/>
      </rPr>
      <t xml:space="preserve"> Coloque una "X" si CUMPLE, es decir, el elemento evaluado está documentado y cumple los criterios definidos en la normatividad externa y/o interna y tiene un valor de 1, según Tabla No. 1, que se registra automáticamente.
</t>
    </r>
    <r>
      <rPr>
        <b/>
        <sz val="11"/>
        <color indexed="8"/>
        <rFont val="Arial"/>
        <family val="2"/>
      </rPr>
      <t>NO:</t>
    </r>
    <r>
      <rPr>
        <sz val="11"/>
        <color theme="1"/>
        <rFont val="Arial"/>
        <family val="2"/>
      </rPr>
      <t xml:space="preserve"> Coloque una "X" si NO CUMPLE, es decir, el elemento evaluado no está documentado y tiene un valor de 0, según Tabla No.1, que se registra automáticamente.
</t>
    </r>
    <r>
      <rPr>
        <b/>
        <sz val="11"/>
        <color theme="1"/>
        <rFont val="Arial"/>
        <family val="2"/>
      </rPr>
      <t>N/A:</t>
    </r>
    <r>
      <rPr>
        <sz val="11"/>
        <color theme="1"/>
        <rFont val="Arial"/>
        <family val="2"/>
      </rPr>
      <t xml:space="preserve"> Coloque una "X" en N/A sí NO APLICA, es decir, el elemento evaluado no aplica y por lo tanto no tiene valor. 
</t>
    </r>
    <r>
      <rPr>
        <b/>
        <sz val="11"/>
        <color indexed="8"/>
        <rFont val="Arial"/>
        <family val="2"/>
      </rPr>
      <t xml:space="preserve">PARCIAL </t>
    </r>
    <r>
      <rPr>
        <sz val="11"/>
        <color theme="1"/>
        <rFont val="Arial"/>
        <family val="2"/>
      </rPr>
      <t xml:space="preserve">:  Coloque una "X" si CUMPLME PARCIALMENTE, es decir, el elemento evaluado está documentado parcialmente y/o no cumple con la totalidad de los criterios definidos en la normatividad externa y/o interna y tiene un valor de 0,5 según Tabla No.1, que se registra automáticamente.  
Al final de cada tema, la plantilla hace un cálculo del promedio simple del resultado de calificación obtenido para cada elemento.
                                                                                                                                                                                                                                                                                      </t>
    </r>
  </si>
  <si>
    <r>
      <t xml:space="preserve">DESCRIPCIÓN "Hallazgo": </t>
    </r>
    <r>
      <rPr>
        <sz val="11"/>
        <color theme="1"/>
        <rFont val="Arial"/>
        <family val="2"/>
      </rPr>
      <t xml:space="preserve"> Describa de forma puntual el incumplimiento identificado como resultado de la evaluación efectuada a la información recibida de la entidad.</t>
    </r>
  </si>
  <si>
    <r>
      <t xml:space="preserve">CALIFICA HALLAZGO: </t>
    </r>
    <r>
      <rPr>
        <sz val="11"/>
        <color theme="1"/>
        <rFont val="Arial"/>
        <family val="2"/>
      </rPr>
      <t xml:space="preserve">De acuerdo con su juicio profesional califique la severidad del hallazgo sleccionando de la lista desplegable la opción que corresponda (ALTO - MEDIO - BAJO).  </t>
    </r>
  </si>
  <si>
    <r>
      <t xml:space="preserve">INCUMPLIMIENTO NORMATIVO:  </t>
    </r>
    <r>
      <rPr>
        <sz val="11"/>
        <color theme="1"/>
        <rFont val="Arial"/>
        <family val="2"/>
      </rPr>
      <t>Cite claramente la o las normas incumplidas.</t>
    </r>
  </si>
  <si>
    <r>
      <t xml:space="preserve">SUMA TOTAL PROMEDIOS: </t>
    </r>
    <r>
      <rPr>
        <sz val="11"/>
        <color theme="1"/>
        <rFont val="Arial"/>
        <family val="2"/>
      </rPr>
      <t>En este campo se suma de forma automática el promedio simple de la calificación obtenida para cada tema.
El resultado de la suma total de promedios se pondera de acuerdo con los señalado en la Tabla No. 2.</t>
    </r>
  </si>
  <si>
    <t>EVIDENCIA</t>
  </si>
  <si>
    <t>NOTA: Si no va a validar algún tema, debe calificar con "X" todos los elementos en el campo N/A del Puntaje Cumplimiento.</t>
  </si>
  <si>
    <t>DOCUMENTO</t>
  </si>
  <si>
    <t>No. 
FOLIO</t>
  </si>
  <si>
    <t>CONCLUSION</t>
  </si>
  <si>
    <r>
      <rPr>
        <b/>
        <sz val="11"/>
        <color indexed="8"/>
        <rFont val="Arial"/>
        <family val="2"/>
      </rPr>
      <t>1. OBJETIVO:</t>
    </r>
    <r>
      <rPr>
        <sz val="11"/>
        <color theme="1"/>
        <rFont val="Arial"/>
        <family val="2"/>
      </rPr>
      <t xml:space="preserve"> Establecer los criterios estandarizados para guiar y facilitar al inspector en el diligenciamiento del formato para la  Verificación del Riesgo de Liquidez</t>
    </r>
  </si>
  <si>
    <r>
      <t xml:space="preserve">EVIDENCIA: 
No. FOLIO: </t>
    </r>
    <r>
      <rPr>
        <sz val="11"/>
        <color theme="1"/>
        <rFont val="Arial"/>
        <family val="2"/>
      </rPr>
      <t xml:space="preserve">señale en este campo el número del folio del documento donde se encuentra registrada la
 norma incumplida.
</t>
    </r>
    <r>
      <rPr>
        <b/>
        <sz val="11"/>
        <color theme="1"/>
        <rFont val="Arial"/>
        <family val="2"/>
      </rPr>
      <t>DOCUMENTO</t>
    </r>
    <r>
      <rPr>
        <sz val="11"/>
        <color theme="1"/>
        <rFont val="Arial"/>
        <family val="2"/>
      </rPr>
      <t xml:space="preserve">: Inserte el archivo con la imagen exacta donde se encuentra registrada la norma o el procedimiento incumplido, es decir, únicamente la imagen de la página donde se encuentra el nombre del documento o norma y la página o páginas donde puntualmente esta registrada la norma incumplida, rotule el archivo con el nombre del documento. Si debe insertar más de un documento, repita el proceso en las celdas o campos adicionales ubicados al lado derecho.  </t>
    </r>
  </si>
  <si>
    <r>
      <t xml:space="preserve">CONCLUSIÓN INFORME: </t>
    </r>
    <r>
      <rPr>
        <sz val="11"/>
        <color theme="1"/>
        <rFont val="Arial"/>
        <family val="2"/>
      </rPr>
      <t>Redacte de forma general la conclusión final sonbre el resultado de la visita de inspección, teniendo en cuenta la calificación acumulada del puntaje obtenido y su ponderación en la matriz de "CALIFICACIÓN DE CUMPLIMIENTO", así mismo, tenga en cuenta los temas o subtemas donde se establecieron incumplimientos.</t>
    </r>
  </si>
  <si>
    <t>Elaboró: GRUPO DE INSPECCIÓN DELEGATURAS FINANCIERA Y ASOCIATIVA</t>
  </si>
  <si>
    <t>SUPERVISIÓN</t>
  </si>
  <si>
    <t>Revisó: Marelvi Hortencia Bernal Nempequ, Bernardo Ortiz Posada</t>
  </si>
  <si>
    <t>Aprobó:  Martha Nury Beltran Misa, Gustavo Serrano Amaya</t>
  </si>
  <si>
    <t>Fecha de creación: Septiembre de 2020</t>
  </si>
  <si>
    <t>Código: 
FT-SUPE-024
Versión: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</si>
</sst>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0_);_(* \(#,##0.0\);_(* &quot;-&quot;_);_(@_)"/>
  </numFmts>
  <fonts count="23" x14ac:knownFonts="1">
    <font>
      <sz val="11"/>
      <color theme="1"/>
      <name val="Calibri"/>
      <family val="2"/>
      <scheme val="minor"/>
    </font>
    <font>
      <sz val="9"/>
      <color theme="1"/>
      <name val="Arial"/>
      <family val="2"/>
    </font>
    <font>
      <b/>
      <sz val="9"/>
      <color theme="1"/>
      <name val="Arial"/>
      <family val="2"/>
    </font>
    <font>
      <b/>
      <sz val="11"/>
      <color theme="1"/>
      <name val="Arial"/>
      <family val="2"/>
    </font>
    <font>
      <b/>
      <sz val="11"/>
      <name val="Arial"/>
      <family val="2"/>
    </font>
    <font>
      <sz val="11"/>
      <color theme="1"/>
      <name val="Arial"/>
      <family val="2"/>
    </font>
    <font>
      <b/>
      <sz val="11"/>
      <color rgb="FF000000"/>
      <name val="Arial"/>
      <family val="2"/>
    </font>
    <font>
      <sz val="9"/>
      <name val="Arial"/>
      <family val="2"/>
    </font>
    <font>
      <b/>
      <sz val="9"/>
      <color rgb="FF000000"/>
      <name val="Arial"/>
      <family val="2"/>
    </font>
    <font>
      <sz val="9"/>
      <color rgb="FF000000"/>
      <name val="Arial"/>
      <family val="2"/>
    </font>
    <font>
      <b/>
      <sz val="11"/>
      <color rgb="FFFF0000"/>
      <name val="Arial"/>
      <family val="2"/>
    </font>
    <font>
      <b/>
      <sz val="16"/>
      <color theme="1"/>
      <name val="Arial"/>
      <family val="2"/>
    </font>
    <font>
      <b/>
      <sz val="11"/>
      <color indexed="8"/>
      <name val="Arial"/>
      <family val="2"/>
    </font>
    <font>
      <b/>
      <sz val="12"/>
      <color indexed="8"/>
      <name val="Arial"/>
      <family val="2"/>
    </font>
    <font>
      <b/>
      <sz val="11"/>
      <color theme="1"/>
      <name val="Calibri"/>
      <family val="2"/>
      <scheme val="minor"/>
    </font>
    <font>
      <sz val="11"/>
      <color theme="1"/>
      <name val="Calibri"/>
      <family val="2"/>
      <scheme val="minor"/>
    </font>
    <font>
      <b/>
      <sz val="11"/>
      <color theme="0" tint="-0.14999847407452621"/>
      <name val="Arial"/>
      <family val="2"/>
    </font>
    <font>
      <sz val="9"/>
      <color theme="0"/>
      <name val="Arial"/>
      <family val="2"/>
    </font>
    <font>
      <sz val="11"/>
      <color theme="0"/>
      <name val="Arial"/>
      <family val="2"/>
    </font>
    <font>
      <b/>
      <sz val="11"/>
      <color theme="0"/>
      <name val="Arial"/>
      <family val="2"/>
    </font>
    <font>
      <b/>
      <sz val="9"/>
      <color theme="0"/>
      <name val="Arial"/>
      <family val="2"/>
    </font>
    <font>
      <b/>
      <sz val="7"/>
      <name val="Arial"/>
      <family val="2"/>
    </font>
    <font>
      <sz val="7"/>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auto="1"/>
      </left>
      <right style="medium">
        <color auto="1"/>
      </right>
      <top style="thin">
        <color auto="1"/>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s>
  <cellStyleXfs count="2">
    <xf numFmtId="0" fontId="0" fillId="0" borderId="0"/>
    <xf numFmtId="164" fontId="15" fillId="0" borderId="0" applyFont="0" applyFill="0" applyBorder="0" applyAlignment="0" applyProtection="0"/>
  </cellStyleXfs>
  <cellXfs count="285">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5" fillId="0" borderId="0" xfId="0" applyFont="1"/>
    <xf numFmtId="0" fontId="2" fillId="0" borderId="0" xfId="0" applyFont="1" applyAlignment="1">
      <alignment horizontal="center" vertical="center"/>
    </xf>
    <xf numFmtId="2" fontId="2" fillId="0" borderId="0" xfId="0" applyNumberFormat="1" applyFont="1" applyAlignment="1">
      <alignment horizontal="center" vertical="center" wrapText="1"/>
    </xf>
    <xf numFmtId="0" fontId="2" fillId="0" borderId="0" xfId="0" applyFont="1" applyAlignment="1">
      <alignment wrapText="1"/>
    </xf>
    <xf numFmtId="0" fontId="2" fillId="0" borderId="0" xfId="0" applyFont="1"/>
    <xf numFmtId="2" fontId="1" fillId="0" borderId="0" xfId="0" applyNumberFormat="1" applyFont="1" applyAlignment="1">
      <alignment horizontal="center" vertical="center" wrapText="1"/>
    </xf>
    <xf numFmtId="0" fontId="1" fillId="0" borderId="0" xfId="0" applyFont="1" applyAlignment="1">
      <alignment wrapText="1"/>
    </xf>
    <xf numFmtId="0" fontId="3" fillId="0" borderId="0" xfId="0" applyFont="1"/>
    <xf numFmtId="0" fontId="11" fillId="0" borderId="1" xfId="0" applyFont="1" applyBorder="1" applyAlignment="1">
      <alignment horizontal="center" vertical="center"/>
    </xf>
    <xf numFmtId="0" fontId="5" fillId="0" borderId="1" xfId="0" applyFont="1" applyBorder="1" applyAlignment="1">
      <alignment horizontal="justify" vertical="justify" wrapText="1"/>
    </xf>
    <xf numFmtId="0" fontId="5" fillId="0" borderId="1" xfId="0" applyFont="1" applyBorder="1"/>
    <xf numFmtId="0" fontId="5" fillId="0" borderId="1" xfId="0" applyFont="1" applyBorder="1" applyAlignment="1">
      <alignment vertical="top"/>
    </xf>
    <xf numFmtId="0" fontId="5" fillId="0" borderId="1" xfId="0" applyFont="1" applyBorder="1" applyAlignment="1">
      <alignment vertical="top" wrapText="1"/>
    </xf>
    <xf numFmtId="0" fontId="3" fillId="0" borderId="1" xfId="0" applyFont="1" applyBorder="1" applyAlignment="1">
      <alignment horizontal="justify" vertical="top" wrapText="1"/>
    </xf>
    <xf numFmtId="0" fontId="3" fillId="0" borderId="0" xfId="0" applyFont="1" applyAlignment="1">
      <alignment horizontal="center"/>
    </xf>
    <xf numFmtId="0" fontId="13" fillId="0" borderId="0" xfId="0" applyFont="1" applyAlignment="1">
      <alignment vertical="center"/>
    </xf>
    <xf numFmtId="0" fontId="3" fillId="0" borderId="0" xfId="0" applyFont="1" applyAlignment="1">
      <alignment horizontal="left"/>
    </xf>
    <xf numFmtId="0" fontId="2" fillId="0" borderId="0" xfId="0" applyFont="1" applyAlignment="1">
      <alignment horizontal="center"/>
    </xf>
    <xf numFmtId="0" fontId="9" fillId="0" borderId="0" xfId="0" applyFont="1" applyAlignment="1">
      <alignment horizontal="justify" vertical="justify" wrapText="1"/>
    </xf>
    <xf numFmtId="0" fontId="5" fillId="2" borderId="41" xfId="0" applyFont="1" applyFill="1" applyBorder="1" applyAlignment="1">
      <alignment wrapText="1"/>
    </xf>
    <xf numFmtId="0" fontId="5" fillId="2" borderId="41" xfId="0" applyFont="1" applyFill="1" applyBorder="1"/>
    <xf numFmtId="0" fontId="5" fillId="2" borderId="42" xfId="0" applyFont="1" applyFill="1" applyBorder="1"/>
    <xf numFmtId="0" fontId="5" fillId="2" borderId="22" xfId="0" applyFont="1" applyFill="1" applyBorder="1" applyAlignment="1">
      <alignment wrapText="1"/>
    </xf>
    <xf numFmtId="0" fontId="4" fillId="2" borderId="12" xfId="0" applyFont="1" applyFill="1" applyBorder="1" applyAlignment="1">
      <alignment horizontal="center" vertical="center" wrapText="1"/>
    </xf>
    <xf numFmtId="2" fontId="4" fillId="2" borderId="21" xfId="0" applyNumberFormat="1" applyFont="1" applyFill="1" applyBorder="1" applyAlignment="1">
      <alignment wrapText="1"/>
    </xf>
    <xf numFmtId="2" fontId="4" fillId="2" borderId="22" xfId="0" applyNumberFormat="1" applyFont="1" applyFill="1" applyBorder="1" applyAlignment="1">
      <alignment wrapText="1"/>
    </xf>
    <xf numFmtId="2" fontId="4" fillId="2" borderId="23" xfId="0" applyNumberFormat="1" applyFont="1" applyFill="1" applyBorder="1" applyAlignment="1">
      <alignment wrapText="1"/>
    </xf>
    <xf numFmtId="0" fontId="3" fillId="2" borderId="4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5" fillId="3" borderId="2" xfId="0" applyFont="1" applyFill="1" applyBorder="1" applyAlignment="1">
      <alignment wrapText="1"/>
    </xf>
    <xf numFmtId="0" fontId="5" fillId="3" borderId="43" xfId="0" applyFont="1" applyFill="1" applyBorder="1" applyAlignment="1">
      <alignment wrapText="1"/>
    </xf>
    <xf numFmtId="0" fontId="5" fillId="2" borderId="23" xfId="0" applyFont="1" applyFill="1" applyBorder="1" applyAlignment="1">
      <alignment wrapText="1"/>
    </xf>
    <xf numFmtId="0" fontId="5" fillId="2" borderId="13" xfId="0" applyFont="1" applyFill="1" applyBorder="1" applyAlignment="1">
      <alignment wrapText="1"/>
    </xf>
    <xf numFmtId="0" fontId="5" fillId="2" borderId="14" xfId="0" applyFont="1" applyFill="1" applyBorder="1" applyAlignment="1">
      <alignment wrapText="1"/>
    </xf>
    <xf numFmtId="0" fontId="5" fillId="2" borderId="15" xfId="0" applyFont="1" applyFill="1" applyBorder="1" applyAlignment="1">
      <alignment wrapText="1"/>
    </xf>
    <xf numFmtId="0" fontId="1" fillId="0" borderId="5"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3" xfId="0" applyFont="1" applyBorder="1" applyAlignment="1" applyProtection="1">
      <alignment wrapText="1"/>
      <protection locked="0"/>
    </xf>
    <xf numFmtId="0" fontId="1" fillId="0" borderId="36" xfId="0" applyFont="1" applyBorder="1" applyAlignment="1" applyProtection="1">
      <alignment wrapText="1"/>
      <protection locked="0"/>
    </xf>
    <xf numFmtId="0" fontId="1" fillId="0" borderId="24" xfId="0" applyFont="1" applyBorder="1" applyAlignment="1" applyProtection="1">
      <alignment wrapText="1"/>
      <protection locked="0"/>
    </xf>
    <xf numFmtId="0" fontId="1" fillId="0" borderId="5" xfId="0" applyFont="1" applyBorder="1" applyAlignment="1" applyProtection="1">
      <alignment wrapText="1"/>
      <protection locked="0"/>
    </xf>
    <xf numFmtId="0" fontId="1" fillId="0" borderId="5" xfId="0" applyFont="1" applyBorder="1" applyProtection="1">
      <protection locked="0"/>
    </xf>
    <xf numFmtId="0" fontId="1" fillId="0" borderId="25" xfId="0" applyFont="1" applyBorder="1" applyProtection="1">
      <protection locked="0"/>
    </xf>
    <xf numFmtId="0" fontId="1" fillId="0" borderId="34" xfId="0" applyFont="1" applyBorder="1" applyAlignment="1" applyProtection="1">
      <alignment wrapText="1"/>
      <protection locked="0"/>
    </xf>
    <xf numFmtId="0" fontId="1" fillId="0" borderId="3" xfId="0" applyFont="1" applyBorder="1" applyAlignment="1" applyProtection="1">
      <alignment wrapText="1"/>
      <protection locked="0"/>
    </xf>
    <xf numFmtId="0" fontId="1" fillId="0" borderId="6" xfId="0" applyFont="1" applyBorder="1" applyAlignment="1" applyProtection="1">
      <alignment wrapText="1"/>
      <protection locked="0"/>
    </xf>
    <xf numFmtId="0" fontId="1" fillId="0" borderId="1" xfId="0" applyFont="1" applyBorder="1" applyAlignment="1" applyProtection="1">
      <alignment wrapText="1"/>
      <protection locked="0"/>
    </xf>
    <xf numFmtId="0" fontId="1" fillId="0" borderId="1" xfId="0" applyFont="1" applyBorder="1" applyProtection="1">
      <protection locked="0"/>
    </xf>
    <xf numFmtId="0" fontId="1" fillId="0" borderId="7" xfId="0" applyFont="1" applyBorder="1" applyProtection="1">
      <protection locked="0"/>
    </xf>
    <xf numFmtId="0" fontId="1" fillId="0" borderId="35" xfId="0" applyFont="1" applyBorder="1" applyAlignment="1" applyProtection="1">
      <alignment wrapText="1"/>
      <protection locked="0"/>
    </xf>
    <xf numFmtId="0" fontId="1" fillId="0" borderId="38" xfId="0" applyFont="1" applyBorder="1" applyAlignment="1" applyProtection="1">
      <alignment wrapText="1"/>
      <protection locked="0"/>
    </xf>
    <xf numFmtId="0" fontId="1" fillId="0" borderId="8" xfId="0" applyFont="1" applyBorder="1" applyAlignment="1" applyProtection="1">
      <alignment wrapText="1"/>
      <protection locked="0"/>
    </xf>
    <xf numFmtId="0" fontId="1" fillId="0" borderId="9" xfId="0" applyFont="1" applyBorder="1" applyAlignment="1" applyProtection="1">
      <alignment wrapText="1"/>
      <protection locked="0"/>
    </xf>
    <xf numFmtId="0" fontId="1" fillId="0" borderId="9" xfId="0" applyFont="1" applyBorder="1" applyProtection="1">
      <protection locked="0"/>
    </xf>
    <xf numFmtId="0" fontId="1" fillId="0" borderId="10" xfId="0" applyFont="1" applyBorder="1" applyProtection="1">
      <protection locked="0"/>
    </xf>
    <xf numFmtId="0" fontId="1" fillId="0" borderId="43" xfId="0" applyFont="1" applyBorder="1" applyAlignment="1" applyProtection="1">
      <alignment wrapText="1"/>
      <protection locked="0"/>
    </xf>
    <xf numFmtId="0" fontId="1" fillId="0" borderId="2" xfId="0" applyFont="1" applyBorder="1" applyAlignment="1" applyProtection="1">
      <alignment wrapText="1"/>
      <protection locked="0"/>
    </xf>
    <xf numFmtId="0" fontId="1" fillId="0" borderId="50" xfId="0" applyFont="1" applyBorder="1" applyAlignment="1" applyProtection="1">
      <alignment wrapText="1"/>
      <protection locked="0"/>
    </xf>
    <xf numFmtId="0" fontId="1" fillId="0" borderId="27" xfId="0" applyFont="1" applyBorder="1" applyAlignment="1" applyProtection="1">
      <alignment wrapText="1"/>
      <protection locked="0"/>
    </xf>
    <xf numFmtId="0" fontId="1" fillId="0" borderId="27" xfId="0" applyFont="1" applyBorder="1" applyProtection="1">
      <protection locked="0"/>
    </xf>
    <xf numFmtId="0" fontId="1" fillId="0" borderId="51" xfId="0" applyFont="1" applyBorder="1" applyProtection="1">
      <protection locked="0"/>
    </xf>
    <xf numFmtId="0" fontId="1" fillId="0" borderId="3" xfId="0" applyFont="1" applyBorder="1" applyAlignment="1" applyProtection="1">
      <alignment vertical="top" wrapText="1"/>
      <protection locked="0"/>
    </xf>
    <xf numFmtId="0" fontId="1" fillId="0" borderId="11" xfId="0" applyFont="1" applyBorder="1" applyAlignment="1" applyProtection="1">
      <alignment vertical="top" wrapText="1"/>
      <protection locked="0"/>
    </xf>
    <xf numFmtId="0" fontId="1" fillId="0" borderId="11" xfId="0" applyFont="1" applyBorder="1" applyAlignment="1" applyProtection="1">
      <alignment wrapText="1"/>
      <protection locked="0"/>
    </xf>
    <xf numFmtId="0" fontId="1" fillId="0" borderId="53" xfId="0" applyFont="1" applyBorder="1" applyAlignment="1" applyProtection="1">
      <alignment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4" xfId="0" applyFont="1" applyBorder="1" applyAlignment="1" applyProtection="1">
      <alignment wrapText="1"/>
      <protection locked="0"/>
    </xf>
    <xf numFmtId="0" fontId="1" fillId="0" borderId="28" xfId="0" applyFont="1" applyBorder="1" applyAlignment="1" applyProtection="1">
      <alignment wrapText="1"/>
      <protection locked="0"/>
    </xf>
    <xf numFmtId="0" fontId="1" fillId="0" borderId="28" xfId="0" applyFont="1" applyBorder="1" applyProtection="1">
      <protection locked="0"/>
    </xf>
    <xf numFmtId="0" fontId="1" fillId="0" borderId="55" xfId="0" applyFont="1" applyBorder="1" applyProtection="1">
      <protection locked="0"/>
    </xf>
    <xf numFmtId="0" fontId="1" fillId="0" borderId="0" xfId="0" applyFont="1" applyAlignment="1" applyProtection="1">
      <alignment wrapText="1"/>
      <protection locked="0"/>
    </xf>
    <xf numFmtId="0" fontId="1" fillId="0" borderId="39" xfId="0" applyFont="1" applyBorder="1" applyAlignment="1" applyProtection="1">
      <alignment wrapText="1"/>
      <protection locked="0"/>
    </xf>
    <xf numFmtId="0" fontId="1" fillId="0" borderId="31" xfId="0" applyFont="1" applyBorder="1" applyAlignment="1" applyProtection="1">
      <alignment wrapText="1"/>
      <protection locked="0"/>
    </xf>
    <xf numFmtId="0" fontId="1" fillId="0" borderId="47" xfId="0" applyFont="1" applyBorder="1" applyAlignment="1" applyProtection="1">
      <alignment wrapText="1"/>
      <protection locked="0"/>
    </xf>
    <xf numFmtId="0" fontId="1" fillId="0" borderId="47" xfId="0" applyFont="1" applyBorder="1" applyProtection="1">
      <protection locked="0"/>
    </xf>
    <xf numFmtId="0" fontId="1" fillId="0" borderId="48" xfId="0" applyFont="1" applyBorder="1" applyProtection="1">
      <protection locked="0"/>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2" xfId="0" applyFont="1" applyFill="1" applyBorder="1" applyAlignment="1">
      <alignment vertical="center" wrapText="1"/>
    </xf>
    <xf numFmtId="0" fontId="4" fillId="2" borderId="23" xfId="0" applyFont="1" applyFill="1" applyBorder="1" applyAlignment="1">
      <alignment vertical="center" wrapText="1"/>
    </xf>
    <xf numFmtId="0" fontId="16" fillId="2" borderId="12" xfId="0" applyFont="1" applyFill="1" applyBorder="1" applyAlignment="1">
      <alignment vertical="center" wrapText="1"/>
    </xf>
    <xf numFmtId="0" fontId="4" fillId="2" borderId="45" xfId="0" applyFont="1" applyFill="1" applyBorder="1" applyAlignment="1">
      <alignment vertical="center" wrapText="1"/>
    </xf>
    <xf numFmtId="0" fontId="16" fillId="2" borderId="39" xfId="0" applyFont="1" applyFill="1" applyBorder="1" applyAlignment="1">
      <alignment vertical="center" wrapText="1"/>
    </xf>
    <xf numFmtId="0" fontId="4" fillId="2" borderId="19" xfId="0" applyFont="1" applyFill="1" applyBorder="1" applyAlignment="1">
      <alignment vertical="center" wrapText="1"/>
    </xf>
    <xf numFmtId="0" fontId="4" fillId="2" borderId="20" xfId="0" applyFont="1" applyFill="1" applyBorder="1" applyAlignment="1">
      <alignment vertical="center" wrapText="1"/>
    </xf>
    <xf numFmtId="0" fontId="1" fillId="0" borderId="24"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0" fontId="1" fillId="0" borderId="61" xfId="0" applyFont="1" applyBorder="1" applyAlignment="1" applyProtection="1">
      <alignment wrapText="1"/>
      <protection locked="0"/>
    </xf>
    <xf numFmtId="0" fontId="1" fillId="0" borderId="62" xfId="0" applyFont="1" applyBorder="1" applyAlignment="1" applyProtection="1">
      <alignment wrapText="1"/>
      <protection locked="0"/>
    </xf>
    <xf numFmtId="0" fontId="1" fillId="0" borderId="63" xfId="0" applyFont="1" applyBorder="1" applyAlignment="1" applyProtection="1">
      <alignment wrapText="1"/>
      <protection locked="0"/>
    </xf>
    <xf numFmtId="2" fontId="4" fillId="2" borderId="46" xfId="0" applyNumberFormat="1" applyFont="1" applyFill="1" applyBorder="1" applyAlignment="1">
      <alignment wrapText="1"/>
    </xf>
    <xf numFmtId="0" fontId="4" fillId="2" borderId="40" xfId="0" applyFont="1" applyFill="1" applyBorder="1" applyAlignment="1">
      <alignment horizontal="center" vertical="center" wrapText="1"/>
    </xf>
    <xf numFmtId="0" fontId="5" fillId="3" borderId="24" xfId="0" applyFont="1" applyFill="1" applyBorder="1" applyAlignment="1">
      <alignment wrapText="1"/>
    </xf>
    <xf numFmtId="0" fontId="5" fillId="3" borderId="5" xfId="0" applyFont="1" applyFill="1" applyBorder="1" applyAlignment="1">
      <alignment wrapText="1"/>
    </xf>
    <xf numFmtId="0" fontId="1" fillId="0" borderId="49" xfId="0" applyFont="1" applyBorder="1" applyAlignment="1" applyProtection="1">
      <alignment wrapText="1"/>
      <protection locked="0"/>
    </xf>
    <xf numFmtId="0" fontId="1" fillId="0" borderId="0" xfId="0" applyFont="1" applyAlignment="1">
      <alignment horizontal="center"/>
    </xf>
    <xf numFmtId="0" fontId="3" fillId="2" borderId="6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7" fillId="0" borderId="0" xfId="0" applyFont="1"/>
    <xf numFmtId="1" fontId="18" fillId="0" borderId="0" xfId="0" applyNumberFormat="1" applyFont="1"/>
    <xf numFmtId="1" fontId="18" fillId="4" borderId="0" xfId="0" applyNumberFormat="1" applyFont="1" applyFill="1" applyAlignment="1">
      <alignment horizontal="center" vertical="center"/>
    </xf>
    <xf numFmtId="0" fontId="19" fillId="0" borderId="0" xfId="0" applyFont="1"/>
    <xf numFmtId="0" fontId="20" fillId="0" borderId="0" xfId="0" applyFont="1"/>
    <xf numFmtId="0" fontId="18" fillId="0" borderId="0" xfId="0" applyFont="1"/>
    <xf numFmtId="0" fontId="14" fillId="5" borderId="1" xfId="0" applyFont="1" applyFill="1" applyBorder="1" applyAlignment="1">
      <alignment horizontal="justify" vertical="justify" wrapText="1"/>
    </xf>
    <xf numFmtId="0" fontId="1" fillId="0" borderId="4" xfId="0" applyFont="1" applyBorder="1" applyAlignment="1" applyProtection="1">
      <alignment wrapText="1"/>
      <protection locked="0"/>
    </xf>
    <xf numFmtId="0" fontId="1" fillId="0" borderId="26" xfId="0" applyFont="1" applyBorder="1" applyAlignment="1" applyProtection="1">
      <alignment wrapText="1"/>
      <protection locked="0"/>
    </xf>
    <xf numFmtId="0" fontId="1" fillId="0" borderId="44" xfId="0" applyFont="1" applyBorder="1" applyAlignment="1" applyProtection="1">
      <alignment wrapText="1"/>
      <protection locked="0"/>
    </xf>
    <xf numFmtId="0" fontId="1" fillId="0" borderId="52" xfId="0" applyFont="1" applyBorder="1" applyAlignment="1" applyProtection="1">
      <alignment wrapText="1"/>
      <protection locked="0"/>
    </xf>
    <xf numFmtId="2" fontId="4" fillId="2" borderId="19" xfId="0" applyNumberFormat="1" applyFont="1" applyFill="1" applyBorder="1" applyAlignment="1">
      <alignment wrapText="1"/>
    </xf>
    <xf numFmtId="2" fontId="4" fillId="2" borderId="20" xfId="0" applyNumberFormat="1" applyFont="1" applyFill="1" applyBorder="1" applyAlignment="1">
      <alignment wrapText="1"/>
    </xf>
    <xf numFmtId="0" fontId="16" fillId="2" borderId="56" xfId="0" applyFont="1" applyFill="1" applyBorder="1" applyAlignment="1">
      <alignment vertical="center" wrapText="1"/>
    </xf>
    <xf numFmtId="0" fontId="4" fillId="2" borderId="0" xfId="0" applyFont="1" applyFill="1" applyAlignment="1">
      <alignment vertical="center" wrapText="1"/>
    </xf>
    <xf numFmtId="0" fontId="4" fillId="2" borderId="17" xfId="0" applyFont="1" applyFill="1" applyBorder="1" applyAlignment="1">
      <alignment vertical="center" wrapText="1"/>
    </xf>
    <xf numFmtId="0" fontId="1" fillId="0" borderId="27" xfId="0" applyFont="1" applyBorder="1" applyAlignment="1" applyProtection="1">
      <alignment horizontal="center" vertical="center" wrapText="1"/>
      <protection locked="0"/>
    </xf>
    <xf numFmtId="0" fontId="3" fillId="2" borderId="41" xfId="0" applyFont="1" applyFill="1" applyBorder="1" applyAlignment="1">
      <alignment vertical="center" wrapText="1"/>
    </xf>
    <xf numFmtId="0" fontId="3" fillId="2" borderId="42" xfId="0" applyFont="1" applyFill="1" applyBorder="1" applyAlignment="1">
      <alignment vertical="center" wrapText="1"/>
    </xf>
    <xf numFmtId="0" fontId="1" fillId="0" borderId="67" xfId="0" applyFont="1" applyBorder="1" applyAlignment="1" applyProtection="1">
      <alignment wrapText="1"/>
      <protection locked="0"/>
    </xf>
    <xf numFmtId="0" fontId="1" fillId="0" borderId="58" xfId="0" applyFont="1" applyBorder="1" applyAlignment="1" applyProtection="1">
      <alignment wrapText="1"/>
      <protection locked="0"/>
    </xf>
    <xf numFmtId="0" fontId="1" fillId="0" borderId="59" xfId="0" applyFont="1" applyBorder="1" applyAlignment="1" applyProtection="1">
      <alignment wrapText="1"/>
      <protection locked="0"/>
    </xf>
    <xf numFmtId="0" fontId="3" fillId="2" borderId="60" xfId="0" applyFont="1" applyFill="1" applyBorder="1" applyAlignment="1">
      <alignment vertical="center" wrapText="1"/>
    </xf>
    <xf numFmtId="0" fontId="3" fillId="2" borderId="64" xfId="0" applyFont="1" applyFill="1" applyBorder="1" applyAlignment="1">
      <alignment vertical="center" wrapText="1"/>
    </xf>
    <xf numFmtId="0" fontId="5" fillId="0" borderId="5" xfId="0" applyFont="1" applyBorder="1"/>
    <xf numFmtId="0" fontId="5" fillId="0" borderId="25" xfId="0" applyFont="1" applyBorder="1"/>
    <xf numFmtId="0" fontId="3" fillId="2" borderId="12" xfId="0" applyFont="1" applyFill="1" applyBorder="1" applyAlignment="1">
      <alignment horizontal="center" vertical="center"/>
    </xf>
    <xf numFmtId="0" fontId="6" fillId="2" borderId="12" xfId="0" applyFont="1" applyFill="1" applyBorder="1" applyAlignment="1">
      <alignment horizontal="center" vertical="center"/>
    </xf>
    <xf numFmtId="0" fontId="3" fillId="2" borderId="39" xfId="0" applyFont="1" applyFill="1" applyBorder="1" applyAlignment="1">
      <alignment horizontal="center"/>
    </xf>
    <xf numFmtId="0" fontId="3" fillId="2" borderId="39" xfId="0" applyFont="1" applyFill="1" applyBorder="1"/>
    <xf numFmtId="0" fontId="5" fillId="2" borderId="12" xfId="0" applyFont="1" applyFill="1" applyBorder="1" applyAlignment="1">
      <alignment horizontal="center" vertical="center"/>
    </xf>
    <xf numFmtId="0" fontId="3" fillId="2" borderId="12" xfId="0" applyFont="1" applyFill="1" applyBorder="1" applyAlignment="1">
      <alignment horizontal="justify" vertical="center"/>
    </xf>
    <xf numFmtId="0" fontId="1" fillId="0" borderId="33" xfId="0" applyFont="1" applyBorder="1" applyAlignment="1">
      <alignment horizontal="center" vertical="center"/>
    </xf>
    <xf numFmtId="0" fontId="1" fillId="0" borderId="57" xfId="0" applyFont="1" applyBorder="1" applyAlignment="1">
      <alignment horizontal="justify" vertical="center"/>
    </xf>
    <xf numFmtId="0" fontId="1" fillId="0" borderId="34" xfId="0" applyFont="1" applyBorder="1" applyAlignment="1">
      <alignment horizontal="center" vertical="center"/>
    </xf>
    <xf numFmtId="0" fontId="1" fillId="0" borderId="58" xfId="0" applyFont="1" applyBorder="1" applyAlignment="1">
      <alignment horizontal="justify" vertical="center"/>
    </xf>
    <xf numFmtId="0" fontId="1" fillId="0" borderId="35" xfId="0" applyFont="1" applyBorder="1" applyAlignment="1">
      <alignment horizontal="center" vertical="center"/>
    </xf>
    <xf numFmtId="0" fontId="1" fillId="0" borderId="59" xfId="0" applyFont="1" applyBorder="1" applyAlignment="1">
      <alignment horizontal="justify" vertical="center"/>
    </xf>
    <xf numFmtId="0" fontId="1" fillId="0" borderId="43" xfId="0" applyFont="1" applyBorder="1" applyAlignment="1">
      <alignment horizontal="center" vertical="center"/>
    </xf>
    <xf numFmtId="0" fontId="1" fillId="0" borderId="43" xfId="0" applyFont="1" applyBorder="1" applyAlignment="1">
      <alignment horizontal="justify" vertical="center"/>
    </xf>
    <xf numFmtId="0" fontId="1" fillId="0" borderId="34" xfId="0" applyFont="1" applyBorder="1" applyAlignment="1">
      <alignment horizontal="justify" vertical="center"/>
    </xf>
    <xf numFmtId="0" fontId="7" fillId="0" borderId="34" xfId="0" applyFont="1" applyBorder="1" applyAlignment="1">
      <alignment horizontal="left" vertical="center" wrapText="1"/>
    </xf>
    <xf numFmtId="0" fontId="1" fillId="0" borderId="35" xfId="0" applyFont="1" applyBorder="1" applyAlignment="1">
      <alignment horizontal="justify" vertical="center"/>
    </xf>
    <xf numFmtId="0" fontId="1" fillId="0" borderId="43" xfId="0" applyFont="1" applyBorder="1" applyAlignment="1">
      <alignment vertical="center" wrapText="1"/>
    </xf>
    <xf numFmtId="0" fontId="1" fillId="0" borderId="34" xfId="0" applyFont="1" applyBorder="1" applyAlignment="1">
      <alignment vertical="center" wrapText="1"/>
    </xf>
    <xf numFmtId="0" fontId="5" fillId="3" borderId="43" xfId="0" applyFont="1" applyFill="1" applyBorder="1" applyAlignment="1">
      <alignment horizontal="center" vertical="center"/>
    </xf>
    <xf numFmtId="0" fontId="3" fillId="3" borderId="2" xfId="0" applyFont="1" applyFill="1" applyBorder="1" applyAlignment="1">
      <alignment horizontal="justify" vertical="center"/>
    </xf>
    <xf numFmtId="0" fontId="1" fillId="0" borderId="3" xfId="0" applyFont="1" applyBorder="1" applyAlignment="1">
      <alignment horizontal="justify" vertical="center"/>
    </xf>
    <xf numFmtId="0" fontId="1" fillId="0" borderId="2" xfId="0" applyFont="1" applyBorder="1" applyAlignment="1">
      <alignment horizontal="justify" vertical="center"/>
    </xf>
    <xf numFmtId="0" fontId="1" fillId="0" borderId="11" xfId="0" applyFont="1" applyBorder="1" applyAlignment="1">
      <alignment horizontal="justify" vertical="center"/>
    </xf>
    <xf numFmtId="0" fontId="1" fillId="0" borderId="53" xfId="0" applyFont="1" applyBorder="1" applyAlignment="1">
      <alignment horizontal="center" vertical="center"/>
    </xf>
    <xf numFmtId="0" fontId="3" fillId="2" borderId="22" xfId="0" applyFont="1" applyFill="1" applyBorder="1" applyAlignment="1">
      <alignment horizontal="justify" vertical="center"/>
    </xf>
    <xf numFmtId="0" fontId="1" fillId="0" borderId="39" xfId="0" applyFont="1" applyBorder="1" applyAlignment="1">
      <alignment horizontal="center" vertical="center"/>
    </xf>
    <xf numFmtId="0" fontId="1" fillId="0" borderId="0" xfId="0" applyFont="1" applyAlignment="1">
      <alignment horizontal="justify" vertical="center"/>
    </xf>
    <xf numFmtId="0" fontId="3" fillId="2" borderId="23" xfId="0" applyFont="1" applyFill="1" applyBorder="1" applyAlignment="1">
      <alignment horizontal="justify" vertical="center"/>
    </xf>
    <xf numFmtId="0" fontId="7" fillId="0" borderId="2" xfId="0" applyFont="1" applyBorder="1" applyAlignment="1">
      <alignment horizontal="justify" vertical="top" wrapText="1"/>
    </xf>
    <xf numFmtId="0" fontId="7" fillId="0" borderId="11" xfId="0" applyFont="1" applyBorder="1" applyAlignment="1">
      <alignment horizontal="justify" vertical="top" wrapText="1"/>
    </xf>
    <xf numFmtId="0" fontId="1" fillId="0" borderId="56" xfId="0" applyFont="1" applyBorder="1" applyAlignment="1">
      <alignment horizontal="center" vertical="center"/>
    </xf>
    <xf numFmtId="0" fontId="7" fillId="0" borderId="0" xfId="0" applyFont="1" applyAlignment="1">
      <alignment horizontal="justify" vertical="top" wrapText="1"/>
    </xf>
    <xf numFmtId="0" fontId="3" fillId="2" borderId="37" xfId="0" applyFont="1" applyFill="1" applyBorder="1" applyAlignment="1">
      <alignment horizontal="center" vertical="center"/>
    </xf>
    <xf numFmtId="0" fontId="3" fillId="2" borderId="0" xfId="0" applyFont="1" applyFill="1" applyAlignment="1">
      <alignment horizontal="center" vertical="center"/>
    </xf>
    <xf numFmtId="0" fontId="1" fillId="0" borderId="3"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0" xfId="0" applyFont="1" applyAlignment="1">
      <alignment horizontal="justify" vertical="center" wrapText="1"/>
    </xf>
    <xf numFmtId="0" fontId="2" fillId="0" borderId="3" xfId="0" applyFont="1" applyBorder="1" applyAlignment="1">
      <alignment horizontal="justify" vertical="center" wrapText="1"/>
    </xf>
    <xf numFmtId="165" fontId="4" fillId="2" borderId="39" xfId="1" applyNumberFormat="1" applyFont="1" applyFill="1" applyBorder="1" applyAlignment="1" applyProtection="1">
      <alignment vertical="center" wrapText="1"/>
    </xf>
    <xf numFmtId="2" fontId="3" fillId="2" borderId="12" xfId="0" applyNumberFormat="1" applyFont="1" applyFill="1" applyBorder="1" applyAlignment="1">
      <alignment horizontal="center" vertical="center" wrapText="1"/>
    </xf>
    <xf numFmtId="0" fontId="4" fillId="2" borderId="12" xfId="0" applyFont="1" applyFill="1" applyBorder="1" applyAlignment="1">
      <alignment horizontal="center" vertical="center"/>
    </xf>
    <xf numFmtId="0" fontId="10" fillId="0" borderId="0" xfId="0" applyFont="1" applyAlignment="1">
      <alignment wrapText="1"/>
    </xf>
    <xf numFmtId="165" fontId="7" fillId="0" borderId="25" xfId="1" applyNumberFormat="1" applyFont="1" applyBorder="1" applyAlignment="1" applyProtection="1">
      <alignment horizontal="center" vertical="center" wrapText="1"/>
    </xf>
    <xf numFmtId="165" fontId="7" fillId="0" borderId="7" xfId="1" applyNumberFormat="1" applyFont="1" applyBorder="1" applyAlignment="1" applyProtection="1">
      <alignment horizontal="center" vertical="center" wrapText="1"/>
    </xf>
    <xf numFmtId="165" fontId="7" fillId="0" borderId="10" xfId="1" applyNumberFormat="1" applyFont="1" applyBorder="1" applyAlignment="1" applyProtection="1">
      <alignment horizontal="center" vertical="center" wrapText="1"/>
    </xf>
    <xf numFmtId="165" fontId="4" fillId="2" borderId="56" xfId="1" applyNumberFormat="1" applyFont="1" applyFill="1" applyBorder="1" applyAlignment="1" applyProtection="1">
      <alignment vertical="center" wrapText="1"/>
    </xf>
    <xf numFmtId="165" fontId="7" fillId="0" borderId="51" xfId="1" applyNumberFormat="1" applyFont="1" applyBorder="1" applyAlignment="1" applyProtection="1">
      <alignment horizontal="center" vertical="center" wrapText="1"/>
    </xf>
    <xf numFmtId="165" fontId="4" fillId="2" borderId="12" xfId="1" applyNumberFormat="1" applyFont="1" applyFill="1" applyBorder="1" applyAlignment="1" applyProtection="1">
      <alignment vertical="center" wrapText="1"/>
    </xf>
    <xf numFmtId="0" fontId="5" fillId="3" borderId="25" xfId="0" applyFont="1" applyFill="1" applyBorder="1" applyAlignment="1">
      <alignment horizontal="center" wrapText="1"/>
    </xf>
    <xf numFmtId="0" fontId="3" fillId="2" borderId="42" xfId="0" applyFont="1" applyFill="1" applyBorder="1" applyAlignment="1">
      <alignment horizontal="center" vertical="center" wrapText="1"/>
    </xf>
    <xf numFmtId="0" fontId="5" fillId="2" borderId="22" xfId="0" applyFont="1" applyFill="1" applyBorder="1" applyAlignment="1">
      <alignment horizontal="center" wrapText="1"/>
    </xf>
    <xf numFmtId="0" fontId="5" fillId="2" borderId="14" xfId="0" applyFont="1" applyFill="1" applyBorder="1" applyAlignment="1">
      <alignment horizontal="center" wrapText="1"/>
    </xf>
    <xf numFmtId="0" fontId="5" fillId="2" borderId="45" xfId="0" applyFont="1" applyFill="1" applyBorder="1" applyAlignment="1">
      <alignment wrapText="1"/>
    </xf>
    <xf numFmtId="0" fontId="1" fillId="0" borderId="68"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21" fillId="4" borderId="4"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22" fillId="4" borderId="27" xfId="0" applyFont="1" applyFill="1" applyBorder="1" applyAlignment="1">
      <alignment horizontal="left" vertical="center"/>
    </xf>
    <xf numFmtId="0" fontId="22" fillId="4" borderId="1" xfId="0" applyFont="1" applyFill="1" applyBorder="1" applyAlignment="1">
      <alignment horizontal="left" vertical="center"/>
    </xf>
    <xf numFmtId="0" fontId="21" fillId="4" borderId="4" xfId="0" applyFont="1" applyFill="1" applyBorder="1" applyAlignment="1">
      <alignment horizontal="left" vertical="center"/>
    </xf>
    <xf numFmtId="0" fontId="21" fillId="4" borderId="1" xfId="0" applyFont="1" applyFill="1" applyBorder="1" applyAlignment="1">
      <alignment horizontal="left" vertical="center"/>
    </xf>
    <xf numFmtId="0" fontId="1" fillId="0" borderId="1" xfId="0" applyFont="1" applyBorder="1" applyAlignment="1" applyProtection="1">
      <alignment horizontal="center" vertical="center"/>
      <protection locked="0"/>
    </xf>
    <xf numFmtId="0" fontId="3" fillId="2" borderId="1" xfId="0" applyFont="1" applyFill="1" applyBorder="1" applyAlignment="1">
      <alignment horizontal="center" vertical="center"/>
    </xf>
    <xf numFmtId="0" fontId="3" fillId="2" borderId="3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5" fillId="2" borderId="37" xfId="0" applyFont="1" applyFill="1" applyBorder="1" applyAlignment="1">
      <alignment horizontal="center" vertical="center"/>
    </xf>
    <xf numFmtId="0" fontId="5" fillId="2" borderId="39" xfId="0" applyFont="1" applyFill="1" applyBorder="1" applyAlignment="1">
      <alignment horizontal="center" vertical="center"/>
    </xf>
    <xf numFmtId="0" fontId="3" fillId="2" borderId="37"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24"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7"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7" xfId="0" applyFont="1" applyFill="1" applyBorder="1" applyAlignment="1">
      <alignment horizontal="left" vertical="center"/>
    </xf>
    <xf numFmtId="0" fontId="3" fillId="2" borderId="39" xfId="0" applyFont="1" applyFill="1" applyBorder="1" applyAlignment="1">
      <alignment horizontal="left" vertical="center"/>
    </xf>
    <xf numFmtId="0" fontId="4" fillId="2" borderId="2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 fillId="2" borderId="37" xfId="0" applyFont="1" applyFill="1" applyBorder="1" applyAlignment="1">
      <alignment horizontal="center" vertical="center"/>
    </xf>
    <xf numFmtId="0" fontId="1" fillId="2" borderId="39"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39" xfId="0" applyFont="1" applyFill="1" applyBorder="1" applyAlignment="1">
      <alignment horizontal="center" vertical="center"/>
    </xf>
    <xf numFmtId="0" fontId="3" fillId="2" borderId="13" xfId="0" applyFont="1" applyFill="1" applyBorder="1" applyAlignment="1">
      <alignment horizontal="left" vertical="center"/>
    </xf>
    <xf numFmtId="0" fontId="3" fillId="2" borderId="18" xfId="0" applyFont="1" applyFill="1" applyBorder="1" applyAlignment="1">
      <alignment horizontal="left" vertical="center"/>
    </xf>
    <xf numFmtId="0" fontId="5" fillId="2" borderId="37" xfId="0" applyFont="1" applyFill="1" applyBorder="1" applyAlignment="1">
      <alignment horizontal="left" vertical="center"/>
    </xf>
    <xf numFmtId="0" fontId="5" fillId="2" borderId="39" xfId="0" applyFont="1" applyFill="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4" xfId="0" applyFont="1" applyFill="1" applyBorder="1" applyAlignment="1">
      <alignment horizontal="center" vertical="center"/>
    </xf>
    <xf numFmtId="0" fontId="3" fillId="2" borderId="29" xfId="0" applyFont="1" applyFill="1" applyBorder="1" applyAlignment="1">
      <alignment horizontal="center" wrapText="1"/>
    </xf>
    <xf numFmtId="0" fontId="3" fillId="2" borderId="31" xfId="0" applyFont="1" applyFill="1" applyBorder="1" applyAlignment="1">
      <alignment horizontal="center" wrapText="1"/>
    </xf>
    <xf numFmtId="0" fontId="3" fillId="2" borderId="60" xfId="0" applyFont="1" applyFill="1" applyBorder="1" applyAlignment="1">
      <alignment horizontal="center" wrapText="1"/>
    </xf>
    <xf numFmtId="0" fontId="3" fillId="2" borderId="47" xfId="0" applyFont="1" applyFill="1" applyBorder="1" applyAlignment="1">
      <alignment horizontal="center" wrapText="1"/>
    </xf>
    <xf numFmtId="0" fontId="3" fillId="2" borderId="30" xfId="0" applyFont="1" applyFill="1" applyBorder="1" applyAlignment="1">
      <alignment horizontal="center" wrapText="1"/>
    </xf>
    <xf numFmtId="0" fontId="3" fillId="2" borderId="32" xfId="0" applyFont="1" applyFill="1" applyBorder="1" applyAlignment="1">
      <alignment horizontal="center" wrapText="1"/>
    </xf>
    <xf numFmtId="0" fontId="3" fillId="2" borderId="37" xfId="0" applyFont="1" applyFill="1" applyBorder="1" applyAlignment="1">
      <alignment horizontal="center" wrapText="1"/>
    </xf>
    <xf numFmtId="0" fontId="3" fillId="2" borderId="39" xfId="0" applyFont="1" applyFill="1" applyBorder="1" applyAlignment="1">
      <alignment horizontal="center" wrapText="1"/>
    </xf>
    <xf numFmtId="0" fontId="3" fillId="2" borderId="56" xfId="0" applyFont="1" applyFill="1" applyBorder="1" applyAlignment="1">
      <alignment horizontal="center" vertical="center"/>
    </xf>
    <xf numFmtId="0" fontId="3" fillId="2" borderId="5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5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55" xfId="0" applyFont="1" applyFill="1" applyBorder="1" applyAlignment="1">
      <alignment horizontal="center" vertical="center"/>
    </xf>
    <xf numFmtId="0" fontId="4" fillId="2" borderId="2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21" fillId="4" borderId="69" xfId="0" applyFont="1" applyFill="1" applyBorder="1" applyAlignment="1">
      <alignment horizontal="left" vertical="center"/>
    </xf>
    <xf numFmtId="0" fontId="21" fillId="4" borderId="49" xfId="0" applyFont="1" applyFill="1" applyBorder="1" applyAlignment="1">
      <alignment horizontal="left" vertical="center"/>
    </xf>
    <xf numFmtId="0" fontId="1" fillId="0" borderId="0" xfId="0" applyFont="1" applyAlignment="1">
      <alignment horizontal="center" vertical="center"/>
    </xf>
    <xf numFmtId="0" fontId="5" fillId="2" borderId="21" xfId="0" applyFont="1" applyFill="1" applyBorder="1" applyAlignment="1">
      <alignment horizontal="center" wrapText="1"/>
    </xf>
    <xf numFmtId="0" fontId="5" fillId="2" borderId="22" xfId="0" applyFont="1" applyFill="1" applyBorder="1" applyAlignment="1">
      <alignment horizontal="center" wrapText="1"/>
    </xf>
    <xf numFmtId="0" fontId="5" fillId="2" borderId="23" xfId="0" applyFont="1" applyFill="1" applyBorder="1" applyAlignment="1">
      <alignment horizontal="center" wrapText="1"/>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0" borderId="1" xfId="0" applyFont="1" applyBorder="1" applyAlignment="1">
      <alignment horizontal="center"/>
    </xf>
    <xf numFmtId="0" fontId="9" fillId="0" borderId="21" xfId="0" applyFont="1" applyBorder="1" applyAlignment="1">
      <alignment horizontal="justify" vertical="justify" wrapText="1"/>
    </xf>
    <xf numFmtId="0" fontId="9" fillId="0" borderId="23" xfId="0" applyFont="1" applyBorder="1" applyAlignment="1">
      <alignment horizontal="justify" vertical="justify" wrapText="1"/>
    </xf>
    <xf numFmtId="0" fontId="2" fillId="0" borderId="1"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10" xfId="0" applyFont="1" applyBorder="1" applyAlignment="1">
      <alignment horizontal="left"/>
    </xf>
    <xf numFmtId="0" fontId="2" fillId="0" borderId="9"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3" fillId="0" borderId="24" xfId="0" applyFont="1" applyBorder="1" applyAlignment="1">
      <alignment horizontal="left"/>
    </xf>
    <xf numFmtId="0" fontId="3" fillId="0" borderId="25" xfId="0" applyFont="1" applyBorder="1" applyAlignment="1">
      <alignment horizontal="left"/>
    </xf>
    <xf numFmtId="0" fontId="2" fillId="0" borderId="5" xfId="0" applyFont="1" applyBorder="1" applyAlignment="1" applyProtection="1">
      <alignment horizontal="center"/>
      <protection locked="0"/>
    </xf>
    <xf numFmtId="0" fontId="2" fillId="0" borderId="25" xfId="0" applyFont="1" applyBorder="1" applyAlignment="1" applyProtection="1">
      <alignment horizontal="center"/>
      <protection locked="0"/>
    </xf>
    <xf numFmtId="0" fontId="14" fillId="0" borderId="0" xfId="0" applyFont="1" applyAlignment="1">
      <alignment horizontal="center"/>
    </xf>
  </cellXfs>
  <cellStyles count="2">
    <cellStyle name="Millares [0]" xfId="1" builtinId="6"/>
    <cellStyle name="Normal" xfId="0" builtinId="0"/>
  </cellStyles>
  <dxfs count="3">
    <dxf>
      <fill>
        <patternFill>
          <bgColor rgb="FF00B050"/>
        </patternFill>
      </fill>
    </dxf>
    <dxf>
      <fill>
        <patternFill>
          <bgColor rgb="FFFF0000"/>
        </patternFill>
      </fill>
    </dxf>
    <dxf>
      <fill>
        <patternFill>
          <bgColor rgb="FFFFFF00"/>
        </patternFill>
      </fill>
    </dxf>
  </dxfs>
  <tableStyles count="0" defaultTableStyle="TableStyleMedium9" defaultPivotStyle="PivotStyleLight16"/>
  <colors>
    <mruColors>
      <color rgb="FF8EC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2.jpe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4</xdr:col>
      <xdr:colOff>557893</xdr:colOff>
      <xdr:row>2</xdr:row>
      <xdr:rowOff>0</xdr:rowOff>
    </xdr:from>
    <xdr:to>
      <xdr:col>4</xdr:col>
      <xdr:colOff>1843042</xdr:colOff>
      <xdr:row>3</xdr:row>
      <xdr:rowOff>326571</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267" t="29726" r="68019" b="35381"/>
        <a:stretch>
          <a:fillRect/>
        </a:stretch>
      </xdr:blipFill>
      <xdr:spPr bwMode="auto">
        <a:xfrm>
          <a:off x="1510393" y="340179"/>
          <a:ext cx="1285149" cy="517071"/>
        </a:xfrm>
        <a:prstGeom prst="rect">
          <a:avLst/>
        </a:prstGeom>
        <a:noFill/>
        <a:ln>
          <a:noFill/>
        </a:ln>
      </xdr:spPr>
    </xdr:pic>
    <xdr:clientData/>
  </xdr:twoCellAnchor>
  <xdr:twoCellAnchor editAs="oneCell">
    <xdr:from>
      <xdr:col>4</xdr:col>
      <xdr:colOff>2571749</xdr:colOff>
      <xdr:row>1</xdr:row>
      <xdr:rowOff>95250</xdr:rowOff>
    </xdr:from>
    <xdr:to>
      <xdr:col>4</xdr:col>
      <xdr:colOff>3823607</xdr:colOff>
      <xdr:row>3</xdr:row>
      <xdr:rowOff>340178</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65894" t="18912" r="11859" b="31369"/>
        <a:stretch>
          <a:fillRect/>
        </a:stretch>
      </xdr:blipFill>
      <xdr:spPr bwMode="auto">
        <a:xfrm>
          <a:off x="3524249" y="244929"/>
          <a:ext cx="1251858" cy="62592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1945821</xdr:colOff>
      <xdr:row>24</xdr:row>
      <xdr:rowOff>612322</xdr:rowOff>
    </xdr:from>
    <xdr:to>
      <xdr:col>0</xdr:col>
      <xdr:colOff>5060496</xdr:colOff>
      <xdr:row>24</xdr:row>
      <xdr:rowOff>2262868</xdr:rowOff>
    </xdr:to>
    <xdr:pic>
      <xdr:nvPicPr>
        <xdr:cNvPr id="44" name="Imagen 43">
          <a:extLst>
            <a:ext uri="{FF2B5EF4-FFF2-40B4-BE49-F238E27FC236}">
              <a16:creationId xmlns:a16="http://schemas.microsoft.com/office/drawing/2014/main" id="{630A2210-3F5C-44B4-9B8F-C10B49599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5821" y="18723429"/>
          <a:ext cx="3114675" cy="1650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1020537</xdr:colOff>
      <xdr:row>20</xdr:row>
      <xdr:rowOff>1074963</xdr:rowOff>
    </xdr:from>
    <xdr:to>
      <xdr:col>0</xdr:col>
      <xdr:colOff>6871608</xdr:colOff>
      <xdr:row>20</xdr:row>
      <xdr:rowOff>2417886</xdr:rowOff>
    </xdr:to>
    <xdr:pic>
      <xdr:nvPicPr>
        <xdr:cNvPr id="40" name="Imagen 39">
          <a:extLst>
            <a:ext uri="{FF2B5EF4-FFF2-40B4-BE49-F238E27FC236}">
              <a16:creationId xmlns:a16="http://schemas.microsoft.com/office/drawing/2014/main" id="{63444475-4EC9-426A-92FA-DDC0084D16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0537" y="13770427"/>
          <a:ext cx="5851071" cy="1342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887187</xdr:colOff>
      <xdr:row>22</xdr:row>
      <xdr:rowOff>669469</xdr:rowOff>
    </xdr:from>
    <xdr:to>
      <xdr:col>0</xdr:col>
      <xdr:colOff>6738258</xdr:colOff>
      <xdr:row>22</xdr:row>
      <xdr:rowOff>2012392</xdr:rowOff>
    </xdr:to>
    <xdr:pic>
      <xdr:nvPicPr>
        <xdr:cNvPr id="42" name="Imagen 41">
          <a:extLst>
            <a:ext uri="{FF2B5EF4-FFF2-40B4-BE49-F238E27FC236}">
              <a16:creationId xmlns:a16="http://schemas.microsoft.com/office/drawing/2014/main" id="{B7A254F9-52A6-43A3-B682-DDE386893A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7187" y="16263255"/>
          <a:ext cx="5851071" cy="1342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2032001</xdr:colOff>
      <xdr:row>18</xdr:row>
      <xdr:rowOff>1915583</xdr:rowOff>
    </xdr:from>
    <xdr:to>
      <xdr:col>0</xdr:col>
      <xdr:colOff>5058835</xdr:colOff>
      <xdr:row>18</xdr:row>
      <xdr:rowOff>3539681</xdr:rowOff>
    </xdr:to>
    <xdr:pic>
      <xdr:nvPicPr>
        <xdr:cNvPr id="33" name="Imagen 32">
          <a:extLst>
            <a:ext uri="{FF2B5EF4-FFF2-40B4-BE49-F238E27FC236}">
              <a16:creationId xmlns:a16="http://schemas.microsoft.com/office/drawing/2014/main" id="{91FFB520-A85C-4C0D-893E-73DC1FE430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32001" y="9218083"/>
          <a:ext cx="3026834" cy="1624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1790701</xdr:colOff>
      <xdr:row>14</xdr:row>
      <xdr:rowOff>179441</xdr:rowOff>
    </xdr:from>
    <xdr:to>
      <xdr:col>0</xdr:col>
      <xdr:colOff>6117167</xdr:colOff>
      <xdr:row>14</xdr:row>
      <xdr:rowOff>1735667</xdr:rowOff>
    </xdr:to>
    <xdr:pic>
      <xdr:nvPicPr>
        <xdr:cNvPr id="28" name="Imagen 27">
          <a:extLst>
            <a:ext uri="{FF2B5EF4-FFF2-40B4-BE49-F238E27FC236}">
              <a16:creationId xmlns:a16="http://schemas.microsoft.com/office/drawing/2014/main" id="{00000000-0008-0000-0200-00001C000000}"/>
            </a:ext>
          </a:extLst>
        </xdr:cNvPr>
        <xdr:cNvPicPr>
          <a:picLocks noChangeAspect="1"/>
        </xdr:cNvPicPr>
      </xdr:nvPicPr>
      <xdr:blipFill rotWithShape="1">
        <a:blip xmlns:r="http://schemas.openxmlformats.org/officeDocument/2006/relationships" r:embed="rId4"/>
        <a:srcRect l="26079" t="42413" r="49337" b="41832"/>
        <a:stretch/>
      </xdr:blipFill>
      <xdr:spPr>
        <a:xfrm>
          <a:off x="1790701" y="3576691"/>
          <a:ext cx="4326466" cy="1556226"/>
        </a:xfrm>
        <a:prstGeom prst="rect">
          <a:avLst/>
        </a:prstGeom>
      </xdr:spPr>
    </xdr:pic>
    <xdr:clientData/>
  </xdr:twoCellAnchor>
  <xdr:twoCellAnchor editAs="oneCell">
    <xdr:from>
      <xdr:col>0</xdr:col>
      <xdr:colOff>1839989</xdr:colOff>
      <xdr:row>16</xdr:row>
      <xdr:rowOff>446013</xdr:rowOff>
    </xdr:from>
    <xdr:to>
      <xdr:col>0</xdr:col>
      <xdr:colOff>5438323</xdr:colOff>
      <xdr:row>16</xdr:row>
      <xdr:rowOff>1673679</xdr:rowOff>
    </xdr:to>
    <xdr:pic>
      <xdr:nvPicPr>
        <xdr:cNvPr id="29" name="Imagen 28">
          <a:extLst>
            <a:ext uri="{FF2B5EF4-FFF2-40B4-BE49-F238E27FC236}">
              <a16:creationId xmlns:a16="http://schemas.microsoft.com/office/drawing/2014/main" id="{00000000-0008-0000-0200-00001D000000}"/>
            </a:ext>
          </a:extLst>
        </xdr:cNvPr>
        <xdr:cNvPicPr>
          <a:picLocks noChangeAspect="1"/>
        </xdr:cNvPicPr>
      </xdr:nvPicPr>
      <xdr:blipFill rotWithShape="1">
        <a:blip xmlns:r="http://schemas.openxmlformats.org/officeDocument/2006/relationships" r:embed="rId5"/>
        <a:srcRect l="26682" t="36115" r="53640" b="51950"/>
        <a:stretch/>
      </xdr:blipFill>
      <xdr:spPr>
        <a:xfrm>
          <a:off x="1839989" y="5807227"/>
          <a:ext cx="3598334" cy="1227666"/>
        </a:xfrm>
        <a:prstGeom prst="rect">
          <a:avLst/>
        </a:prstGeom>
      </xdr:spPr>
    </xdr:pic>
    <xdr:clientData/>
  </xdr:twoCellAnchor>
  <xdr:twoCellAnchor editAs="oneCell">
    <xdr:from>
      <xdr:col>0</xdr:col>
      <xdr:colOff>0</xdr:colOff>
      <xdr:row>30</xdr:row>
      <xdr:rowOff>952500</xdr:rowOff>
    </xdr:from>
    <xdr:to>
      <xdr:col>0</xdr:col>
      <xdr:colOff>7280276</xdr:colOff>
      <xdr:row>30</xdr:row>
      <xdr:rowOff>1952625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6"/>
        <a:srcRect l="26729" t="34839" r="33003" b="55700"/>
        <a:stretch/>
      </xdr:blipFill>
      <xdr:spPr>
        <a:xfrm>
          <a:off x="0" y="26606500"/>
          <a:ext cx="7366001" cy="1000125"/>
        </a:xfrm>
        <a:prstGeom prst="rect">
          <a:avLst/>
        </a:prstGeom>
      </xdr:spPr>
    </xdr:pic>
    <xdr:clientData/>
  </xdr:twoCellAnchor>
  <xdr:twoCellAnchor>
    <xdr:from>
      <xdr:col>0</xdr:col>
      <xdr:colOff>1711476</xdr:colOff>
      <xdr:row>24</xdr:row>
      <xdr:rowOff>569989</xdr:rowOff>
    </xdr:from>
    <xdr:to>
      <xdr:col>0</xdr:col>
      <xdr:colOff>3288392</xdr:colOff>
      <xdr:row>24</xdr:row>
      <xdr:rowOff>2199822</xdr:rowOff>
    </xdr:to>
    <xdr:sp macro="" textlink="">
      <xdr:nvSpPr>
        <xdr:cNvPr id="3" name="Rectángulo redondeado 2">
          <a:extLst>
            <a:ext uri="{FF2B5EF4-FFF2-40B4-BE49-F238E27FC236}">
              <a16:creationId xmlns:a16="http://schemas.microsoft.com/office/drawing/2014/main" id="{00000000-0008-0000-0200-000003000000}"/>
            </a:ext>
          </a:extLst>
        </xdr:cNvPr>
        <xdr:cNvSpPr/>
      </xdr:nvSpPr>
      <xdr:spPr>
        <a:xfrm>
          <a:off x="1711476" y="18681096"/>
          <a:ext cx="1576916" cy="1629833"/>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0</xdr:col>
      <xdr:colOff>1973789</xdr:colOff>
      <xdr:row>18</xdr:row>
      <xdr:rowOff>1984377</xdr:rowOff>
    </xdr:from>
    <xdr:to>
      <xdr:col>0</xdr:col>
      <xdr:colOff>5090582</xdr:colOff>
      <xdr:row>18</xdr:row>
      <xdr:rowOff>3365502</xdr:rowOff>
    </xdr:to>
    <xdr:sp macro="" textlink="">
      <xdr:nvSpPr>
        <xdr:cNvPr id="4" name="Rectángulo: esquinas redondeadas 3">
          <a:extLst>
            <a:ext uri="{FF2B5EF4-FFF2-40B4-BE49-F238E27FC236}">
              <a16:creationId xmlns:a16="http://schemas.microsoft.com/office/drawing/2014/main" id="{A54B7C50-F09A-4326-82B0-C27E3754D4DF}"/>
            </a:ext>
          </a:extLst>
        </xdr:cNvPr>
        <xdr:cNvSpPr/>
      </xdr:nvSpPr>
      <xdr:spPr>
        <a:xfrm rot="5400000">
          <a:off x="2841623" y="8419043"/>
          <a:ext cx="1381125" cy="311679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300871</xdr:colOff>
      <xdr:row>18</xdr:row>
      <xdr:rowOff>4041323</xdr:rowOff>
    </xdr:from>
    <xdr:to>
      <xdr:col>0</xdr:col>
      <xdr:colOff>6803573</xdr:colOff>
      <xdr:row>18</xdr:row>
      <xdr:rowOff>5097691</xdr:rowOff>
    </xdr:to>
    <xdr:pic>
      <xdr:nvPicPr>
        <xdr:cNvPr id="37" name="Imagen 36">
          <a:extLst>
            <a:ext uri="{FF2B5EF4-FFF2-40B4-BE49-F238E27FC236}">
              <a16:creationId xmlns:a16="http://schemas.microsoft.com/office/drawing/2014/main" id="{1097B1C3-9B1A-42A8-A96C-30A87FA430A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00871" y="11321144"/>
          <a:ext cx="6502702" cy="1056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1265464</xdr:colOff>
      <xdr:row>18</xdr:row>
      <xdr:rowOff>4776111</xdr:rowOff>
    </xdr:from>
    <xdr:to>
      <xdr:col>0</xdr:col>
      <xdr:colOff>6966856</xdr:colOff>
      <xdr:row>19</xdr:row>
      <xdr:rowOff>4</xdr:rowOff>
    </xdr:to>
    <xdr:sp macro="" textlink="">
      <xdr:nvSpPr>
        <xdr:cNvPr id="38" name="Rectángulo: esquinas redondeadas 37">
          <a:extLst>
            <a:ext uri="{FF2B5EF4-FFF2-40B4-BE49-F238E27FC236}">
              <a16:creationId xmlns:a16="http://schemas.microsoft.com/office/drawing/2014/main" id="{15D104D8-8676-49A4-B3BB-EC32B9C70F26}"/>
            </a:ext>
          </a:extLst>
        </xdr:cNvPr>
        <xdr:cNvSpPr/>
      </xdr:nvSpPr>
      <xdr:spPr>
        <a:xfrm rot="5400000">
          <a:off x="3905249" y="9416147"/>
          <a:ext cx="421822" cy="570139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3837968</xdr:colOff>
      <xdr:row>22</xdr:row>
      <xdr:rowOff>673546</xdr:rowOff>
    </xdr:from>
    <xdr:to>
      <xdr:col>0</xdr:col>
      <xdr:colOff>6954761</xdr:colOff>
      <xdr:row>22</xdr:row>
      <xdr:rowOff>2054671</xdr:rowOff>
    </xdr:to>
    <xdr:sp macro="" textlink="">
      <xdr:nvSpPr>
        <xdr:cNvPr id="41" name="Rectángulo: esquinas redondeadas 40">
          <a:extLst>
            <a:ext uri="{FF2B5EF4-FFF2-40B4-BE49-F238E27FC236}">
              <a16:creationId xmlns:a16="http://schemas.microsoft.com/office/drawing/2014/main" id="{90C34CF8-15F8-4564-BD69-A9171FD2AD78}"/>
            </a:ext>
          </a:extLst>
        </xdr:cNvPr>
        <xdr:cNvSpPr/>
      </xdr:nvSpPr>
      <xdr:spPr>
        <a:xfrm rot="5400000">
          <a:off x="4705802" y="15399498"/>
          <a:ext cx="1381125" cy="311679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1051225</xdr:colOff>
      <xdr:row>20</xdr:row>
      <xdr:rowOff>1057268</xdr:rowOff>
    </xdr:from>
    <xdr:to>
      <xdr:col>0</xdr:col>
      <xdr:colOff>4168018</xdr:colOff>
      <xdr:row>20</xdr:row>
      <xdr:rowOff>2438393</xdr:rowOff>
    </xdr:to>
    <xdr:sp macro="" textlink="">
      <xdr:nvSpPr>
        <xdr:cNvPr id="43" name="Rectángulo: esquinas redondeadas 42">
          <a:extLst>
            <a:ext uri="{FF2B5EF4-FFF2-40B4-BE49-F238E27FC236}">
              <a16:creationId xmlns:a16="http://schemas.microsoft.com/office/drawing/2014/main" id="{401D8796-3D84-4E81-AB83-583219C66571}"/>
            </a:ext>
          </a:extLst>
        </xdr:cNvPr>
        <xdr:cNvSpPr/>
      </xdr:nvSpPr>
      <xdr:spPr>
        <a:xfrm rot="5400000">
          <a:off x="1919059" y="12884898"/>
          <a:ext cx="1381125" cy="311679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1894116</xdr:colOff>
      <xdr:row>26</xdr:row>
      <xdr:rowOff>492575</xdr:rowOff>
    </xdr:from>
    <xdr:to>
      <xdr:col>0</xdr:col>
      <xdr:colOff>5008791</xdr:colOff>
      <xdr:row>26</xdr:row>
      <xdr:rowOff>2143121</xdr:rowOff>
    </xdr:to>
    <xdr:pic>
      <xdr:nvPicPr>
        <xdr:cNvPr id="45" name="Imagen 44">
          <a:extLst>
            <a:ext uri="{FF2B5EF4-FFF2-40B4-BE49-F238E27FC236}">
              <a16:creationId xmlns:a16="http://schemas.microsoft.com/office/drawing/2014/main" id="{317B94CE-F11F-4F53-8C17-4AC4F9B5C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4116" y="21433968"/>
          <a:ext cx="3114675" cy="1650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3170166</xdr:colOff>
      <xdr:row>26</xdr:row>
      <xdr:rowOff>450242</xdr:rowOff>
    </xdr:from>
    <xdr:to>
      <xdr:col>0</xdr:col>
      <xdr:colOff>5116286</xdr:colOff>
      <xdr:row>26</xdr:row>
      <xdr:rowOff>2080075</xdr:rowOff>
    </xdr:to>
    <xdr:sp macro="" textlink="">
      <xdr:nvSpPr>
        <xdr:cNvPr id="46" name="Rectángulo redondeado 2">
          <a:extLst>
            <a:ext uri="{FF2B5EF4-FFF2-40B4-BE49-F238E27FC236}">
              <a16:creationId xmlns:a16="http://schemas.microsoft.com/office/drawing/2014/main" id="{ABCAC7FC-CC1B-4A84-954C-54B251556DA6}"/>
            </a:ext>
          </a:extLst>
        </xdr:cNvPr>
        <xdr:cNvSpPr/>
      </xdr:nvSpPr>
      <xdr:spPr>
        <a:xfrm>
          <a:off x="3170166" y="21391635"/>
          <a:ext cx="1946120" cy="1629833"/>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editAs="oneCell">
    <xdr:from>
      <xdr:col>0</xdr:col>
      <xdr:colOff>1795008</xdr:colOff>
      <xdr:row>28</xdr:row>
      <xdr:rowOff>1353435</xdr:rowOff>
    </xdr:from>
    <xdr:to>
      <xdr:col>0</xdr:col>
      <xdr:colOff>7421902</xdr:colOff>
      <xdr:row>28</xdr:row>
      <xdr:rowOff>2791710</xdr:rowOff>
    </xdr:to>
    <xdr:pic>
      <xdr:nvPicPr>
        <xdr:cNvPr id="35" name="Imagen 34">
          <a:extLst>
            <a:ext uri="{FF2B5EF4-FFF2-40B4-BE49-F238E27FC236}">
              <a16:creationId xmlns:a16="http://schemas.microsoft.com/office/drawing/2014/main" id="{D64744A6-35C9-4099-A1AB-14B9A82BF68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5008" y="25179542"/>
          <a:ext cx="5626894"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1755322</xdr:colOff>
      <xdr:row>28</xdr:row>
      <xdr:rowOff>1279071</xdr:rowOff>
    </xdr:from>
    <xdr:to>
      <xdr:col>0</xdr:col>
      <xdr:colOff>2426041</xdr:colOff>
      <xdr:row>28</xdr:row>
      <xdr:rowOff>2939604</xdr:rowOff>
    </xdr:to>
    <xdr:sp macro="" textlink="">
      <xdr:nvSpPr>
        <xdr:cNvPr id="36" name="Rectángulo redondeado 46">
          <a:extLst>
            <a:ext uri="{FF2B5EF4-FFF2-40B4-BE49-F238E27FC236}">
              <a16:creationId xmlns:a16="http://schemas.microsoft.com/office/drawing/2014/main" id="{DC860534-F3E2-41F1-AFC3-3DA456C3D29F}"/>
            </a:ext>
          </a:extLst>
        </xdr:cNvPr>
        <xdr:cNvSpPr/>
      </xdr:nvSpPr>
      <xdr:spPr>
        <a:xfrm>
          <a:off x="1755322" y="25105178"/>
          <a:ext cx="670719" cy="1660533"/>
        </a:xfrm>
        <a:prstGeom prst="roundRect">
          <a:avLst/>
        </a:prstGeom>
        <a:noFill/>
        <a:ln w="25400" cap="flat" cmpd="sng" algn="ctr">
          <a:solidFill>
            <a:srgbClr val="C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CO"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0</xdr:col>
      <xdr:colOff>3705566</xdr:colOff>
      <xdr:row>28</xdr:row>
      <xdr:rowOff>1300502</xdr:rowOff>
    </xdr:from>
    <xdr:to>
      <xdr:col>0</xdr:col>
      <xdr:colOff>4723946</xdr:colOff>
      <xdr:row>28</xdr:row>
      <xdr:rowOff>2961035</xdr:rowOff>
    </xdr:to>
    <xdr:sp macro="" textlink="">
      <xdr:nvSpPr>
        <xdr:cNvPr id="39" name="Rectángulo redondeado 46">
          <a:extLst>
            <a:ext uri="{FF2B5EF4-FFF2-40B4-BE49-F238E27FC236}">
              <a16:creationId xmlns:a16="http://schemas.microsoft.com/office/drawing/2014/main" id="{B94A3DEA-B3C3-46BE-8776-240D2BC2279A}"/>
            </a:ext>
          </a:extLst>
        </xdr:cNvPr>
        <xdr:cNvSpPr/>
      </xdr:nvSpPr>
      <xdr:spPr>
        <a:xfrm>
          <a:off x="3705566" y="25126609"/>
          <a:ext cx="1018380" cy="1660533"/>
        </a:xfrm>
        <a:prstGeom prst="roundRect">
          <a:avLst/>
        </a:prstGeom>
        <a:noFill/>
        <a:ln w="25400" cap="flat" cmpd="sng" algn="ctr">
          <a:solidFill>
            <a:srgbClr val="C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CO"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editAs="oneCell">
    <xdr:from>
      <xdr:col>0</xdr:col>
      <xdr:colOff>585107</xdr:colOff>
      <xdr:row>32</xdr:row>
      <xdr:rowOff>639536</xdr:rowOff>
    </xdr:from>
    <xdr:to>
      <xdr:col>0</xdr:col>
      <xdr:colOff>6459651</xdr:colOff>
      <xdr:row>32</xdr:row>
      <xdr:rowOff>1563461</xdr:rowOff>
    </xdr:to>
    <xdr:pic>
      <xdr:nvPicPr>
        <xdr:cNvPr id="48" name="Imagen 47">
          <a:extLst>
            <a:ext uri="{FF2B5EF4-FFF2-40B4-BE49-F238E27FC236}">
              <a16:creationId xmlns:a16="http://schemas.microsoft.com/office/drawing/2014/main" id="{2A76489A-692A-4F4C-9DEE-A5569FF8406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85107" y="29908500"/>
          <a:ext cx="5874544"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721179</xdr:colOff>
      <xdr:row>1</xdr:row>
      <xdr:rowOff>27214</xdr:rowOff>
    </xdr:from>
    <xdr:to>
      <xdr:col>0</xdr:col>
      <xdr:colOff>1973037</xdr:colOff>
      <xdr:row>1</xdr:row>
      <xdr:rowOff>653142</xdr:rowOff>
    </xdr:to>
    <xdr:pic>
      <xdr:nvPicPr>
        <xdr:cNvPr id="5" name="Imagen 4">
          <a:extLst>
            <a:ext uri="{FF2B5EF4-FFF2-40B4-BE49-F238E27FC236}">
              <a16:creationId xmlns:a16="http://schemas.microsoft.com/office/drawing/2014/main" id="{070048FB-FE54-40A9-AA3C-52F61EEA5E0C}"/>
            </a:ext>
          </a:extLst>
        </xdr:cNvPr>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l="65894" t="18912" r="11859" b="31369"/>
        <a:stretch>
          <a:fillRect/>
        </a:stretch>
      </xdr:blipFill>
      <xdr:spPr bwMode="auto">
        <a:xfrm>
          <a:off x="721179" y="204107"/>
          <a:ext cx="1251858" cy="62592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266700</xdr:colOff>
      <xdr:row>0</xdr:row>
      <xdr:rowOff>85725</xdr:rowOff>
    </xdr:from>
    <xdr:to>
      <xdr:col>7</xdr:col>
      <xdr:colOff>447675</xdr:colOff>
      <xdr:row>21</xdr:row>
      <xdr:rowOff>22939</xdr:rowOff>
    </xdr:to>
    <xdr:pic>
      <xdr:nvPicPr>
        <xdr:cNvPr id="6" name="Imagen 5">
          <a:extLst>
            <a:ext uri="{FF2B5EF4-FFF2-40B4-BE49-F238E27FC236}">
              <a16:creationId xmlns:a16="http://schemas.microsoft.com/office/drawing/2014/main" id="{CEC7C170-70B8-4FED-91A4-C6EB5E11A6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85725"/>
          <a:ext cx="5514975" cy="3937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dimension ref="A2:AA179"/>
  <sheetViews>
    <sheetView showGridLines="0" tabSelected="1" topLeftCell="B1" zoomScale="70" zoomScaleNormal="70" workbookViewId="0">
      <selection activeCell="D8" sqref="D8:E8"/>
    </sheetView>
  </sheetViews>
  <sheetFormatPr baseColWidth="10" defaultColWidth="11.42578125" defaultRowHeight="12" x14ac:dyDescent="0.2"/>
  <cols>
    <col min="1" max="1" width="7.7109375" style="1" hidden="1" customWidth="1"/>
    <col min="2" max="2" width="4.28515625" style="108" customWidth="1"/>
    <col min="3" max="3" width="3.42578125" style="108" customWidth="1"/>
    <col min="4" max="4" width="6.42578125" style="3" customWidth="1"/>
    <col min="5" max="5" width="85" style="2" customWidth="1"/>
    <col min="6" max="6" width="7.5703125" style="1" customWidth="1"/>
    <col min="7" max="7" width="15.42578125" style="1" customWidth="1"/>
    <col min="8" max="8" width="13.7109375" style="1" customWidth="1"/>
    <col min="9" max="9" width="9" style="1" customWidth="1"/>
    <col min="10" max="10" width="13.5703125" style="105" customWidth="1"/>
    <col min="11" max="11" width="71.42578125" style="1" customWidth="1"/>
    <col min="12" max="12" width="60.140625" style="1" customWidth="1"/>
    <col min="13" max="13" width="24.7109375" style="1" customWidth="1"/>
    <col min="14" max="14" width="29.5703125" style="1" customWidth="1"/>
    <col min="15" max="15" width="12.85546875" style="1" bestFit="1" customWidth="1"/>
    <col min="16" max="16" width="15.42578125" style="1" bestFit="1" customWidth="1"/>
    <col min="17" max="17" width="7.5703125" style="1" bestFit="1" customWidth="1"/>
    <col min="18" max="18" width="17.140625" style="1" customWidth="1"/>
    <col min="19" max="19" width="7.5703125" style="1" bestFit="1" customWidth="1"/>
    <col min="20" max="20" width="18.5703125" style="1" customWidth="1"/>
    <col min="21" max="21" width="7.5703125" style="1" bestFit="1" customWidth="1"/>
    <col min="22" max="22" width="17.42578125" style="1" customWidth="1"/>
    <col min="23" max="27" width="11.42578125" style="1" customWidth="1"/>
    <col min="28" max="16384" width="11.42578125" style="1"/>
  </cols>
  <sheetData>
    <row r="2" spans="2:27" s="12" customFormat="1" ht="15" customHeight="1" x14ac:dyDescent="0.25">
      <c r="B2" s="109" t="s">
        <v>24</v>
      </c>
      <c r="C2" s="110" t="s">
        <v>264</v>
      </c>
      <c r="D2" s="269"/>
      <c r="E2" s="269"/>
      <c r="F2" s="236" t="s">
        <v>10</v>
      </c>
      <c r="G2" s="236"/>
      <c r="H2" s="236"/>
      <c r="I2" s="236"/>
      <c r="J2" s="236"/>
      <c r="K2" s="236"/>
      <c r="L2" s="236"/>
      <c r="M2" s="236"/>
      <c r="N2" s="236"/>
      <c r="O2" s="236"/>
      <c r="P2" s="236"/>
      <c r="Q2" s="236"/>
      <c r="R2" s="236"/>
      <c r="S2" s="236"/>
      <c r="T2" s="236"/>
      <c r="U2" s="237" t="s">
        <v>289</v>
      </c>
      <c r="V2" s="237"/>
      <c r="W2" s="20"/>
      <c r="X2" s="20"/>
      <c r="Y2" s="20"/>
      <c r="Z2" s="20"/>
      <c r="AA2" s="20"/>
    </row>
    <row r="3" spans="2:27" s="12" customFormat="1" ht="15" customHeight="1" x14ac:dyDescent="0.25">
      <c r="B3" s="109"/>
      <c r="C3" s="110" t="s">
        <v>265</v>
      </c>
      <c r="D3" s="269"/>
      <c r="E3" s="269"/>
      <c r="F3" s="236"/>
      <c r="G3" s="236"/>
      <c r="H3" s="236"/>
      <c r="I3" s="236"/>
      <c r="J3" s="236"/>
      <c r="K3" s="236"/>
      <c r="L3" s="236"/>
      <c r="M3" s="236"/>
      <c r="N3" s="236"/>
      <c r="O3" s="236"/>
      <c r="P3" s="236"/>
      <c r="Q3" s="236"/>
      <c r="R3" s="236"/>
      <c r="S3" s="236"/>
      <c r="T3" s="236"/>
      <c r="U3" s="237"/>
      <c r="V3" s="237"/>
      <c r="W3" s="20"/>
      <c r="X3" s="20"/>
      <c r="Y3" s="20"/>
      <c r="Z3" s="20"/>
      <c r="AA3" s="20"/>
    </row>
    <row r="4" spans="2:27" s="12" customFormat="1" ht="34.5" customHeight="1" x14ac:dyDescent="0.25">
      <c r="B4" s="109"/>
      <c r="C4" s="110" t="s">
        <v>266</v>
      </c>
      <c r="D4" s="269"/>
      <c r="E4" s="269"/>
      <c r="F4" s="236"/>
      <c r="G4" s="236"/>
      <c r="H4" s="236"/>
      <c r="I4" s="236"/>
      <c r="J4" s="236"/>
      <c r="K4" s="236"/>
      <c r="L4" s="236"/>
      <c r="M4" s="236"/>
      <c r="N4" s="236"/>
      <c r="O4" s="236"/>
      <c r="P4" s="236"/>
      <c r="Q4" s="236"/>
      <c r="R4" s="236"/>
      <c r="S4" s="236"/>
      <c r="T4" s="236"/>
      <c r="U4" s="237"/>
      <c r="V4" s="237"/>
      <c r="W4" s="20"/>
      <c r="X4" s="20"/>
      <c r="Y4" s="20"/>
      <c r="Z4" s="20"/>
      <c r="AA4" s="20"/>
    </row>
    <row r="5" spans="2:27" s="12" customFormat="1" ht="15" customHeight="1" thickBot="1" x14ac:dyDescent="0.3">
      <c r="B5" s="111"/>
      <c r="C5" s="111"/>
      <c r="E5" s="19"/>
      <c r="F5" s="4"/>
      <c r="G5" s="4"/>
      <c r="H5" s="4"/>
      <c r="I5" s="4"/>
      <c r="J5" s="4"/>
      <c r="K5" s="4"/>
      <c r="L5" s="4"/>
      <c r="M5" s="4"/>
      <c r="N5" s="4"/>
      <c r="O5" s="4"/>
      <c r="P5" s="4"/>
      <c r="Q5" s="4"/>
      <c r="R5" s="4"/>
      <c r="S5" s="4"/>
      <c r="T5" s="20"/>
      <c r="U5" s="20"/>
      <c r="V5" s="20"/>
      <c r="W5" s="20"/>
      <c r="X5" s="20"/>
      <c r="Y5" s="20"/>
      <c r="Z5" s="20"/>
      <c r="AA5" s="20"/>
    </row>
    <row r="6" spans="2:27" s="12" customFormat="1" ht="15" customHeight="1" x14ac:dyDescent="0.25">
      <c r="B6" s="111"/>
      <c r="C6" s="111"/>
      <c r="D6" s="280" t="s">
        <v>254</v>
      </c>
      <c r="E6" s="281"/>
      <c r="F6" s="282"/>
      <c r="G6" s="282"/>
      <c r="H6" s="282"/>
      <c r="I6" s="282"/>
      <c r="J6" s="282"/>
      <c r="K6" s="282"/>
      <c r="L6" s="282"/>
      <c r="M6" s="282"/>
      <c r="N6" s="282"/>
      <c r="O6" s="282"/>
      <c r="P6" s="282"/>
      <c r="Q6" s="282"/>
      <c r="R6" s="282"/>
      <c r="S6" s="282"/>
      <c r="T6" s="282"/>
      <c r="U6" s="282"/>
      <c r="V6" s="283"/>
      <c r="W6" s="20"/>
      <c r="X6" s="20"/>
      <c r="Y6" s="20"/>
      <c r="Z6" s="20"/>
      <c r="AA6" s="20"/>
    </row>
    <row r="7" spans="2:27" s="12" customFormat="1" ht="15" customHeight="1" x14ac:dyDescent="0.25">
      <c r="B7" s="111"/>
      <c r="C7" s="111"/>
      <c r="D7" s="274" t="s">
        <v>255</v>
      </c>
      <c r="E7" s="275"/>
      <c r="F7" s="272"/>
      <c r="G7" s="272"/>
      <c r="H7" s="272"/>
      <c r="I7" s="272"/>
      <c r="J7" s="272"/>
      <c r="K7" s="272"/>
      <c r="L7" s="272"/>
      <c r="M7" s="272"/>
      <c r="N7" s="272"/>
      <c r="O7" s="272"/>
      <c r="P7" s="272"/>
      <c r="Q7" s="272"/>
      <c r="R7" s="272"/>
      <c r="S7" s="272"/>
      <c r="T7" s="272"/>
      <c r="U7" s="272"/>
      <c r="V7" s="273"/>
      <c r="W7" s="20"/>
      <c r="X7" s="20"/>
      <c r="Y7" s="20"/>
      <c r="Z7" s="20"/>
      <c r="AA7" s="20"/>
    </row>
    <row r="8" spans="2:27" s="12" customFormat="1" ht="15" customHeight="1" x14ac:dyDescent="0.25">
      <c r="B8" s="111"/>
      <c r="C8" s="111"/>
      <c r="D8" s="274" t="s">
        <v>165</v>
      </c>
      <c r="E8" s="275"/>
      <c r="F8" s="272"/>
      <c r="G8" s="272"/>
      <c r="H8" s="272"/>
      <c r="I8" s="272"/>
      <c r="J8" s="272"/>
      <c r="K8" s="272"/>
      <c r="L8" s="272"/>
      <c r="M8" s="272"/>
      <c r="N8" s="272"/>
      <c r="O8" s="272"/>
      <c r="P8" s="272"/>
      <c r="Q8" s="272"/>
      <c r="R8" s="272"/>
      <c r="S8" s="272"/>
      <c r="T8" s="272"/>
      <c r="U8" s="272"/>
      <c r="V8" s="273"/>
      <c r="W8" s="20"/>
      <c r="X8" s="20"/>
      <c r="Y8" s="20"/>
      <c r="Z8" s="20"/>
      <c r="AA8" s="20"/>
    </row>
    <row r="9" spans="2:27" s="12" customFormat="1" ht="15" customHeight="1" x14ac:dyDescent="0.25">
      <c r="B9" s="111"/>
      <c r="C9" s="111"/>
      <c r="D9" s="274" t="s">
        <v>256</v>
      </c>
      <c r="E9" s="275"/>
      <c r="F9" s="272"/>
      <c r="G9" s="272"/>
      <c r="H9" s="272"/>
      <c r="I9" s="272"/>
      <c r="J9" s="272"/>
      <c r="K9" s="272"/>
      <c r="L9" s="272"/>
      <c r="M9" s="272"/>
      <c r="N9" s="272"/>
      <c r="O9" s="272"/>
      <c r="P9" s="272"/>
      <c r="Q9" s="272"/>
      <c r="R9" s="272"/>
      <c r="S9" s="272"/>
      <c r="T9" s="272"/>
      <c r="U9" s="272"/>
      <c r="V9" s="273"/>
      <c r="W9" s="20"/>
      <c r="X9" s="20"/>
      <c r="Y9" s="20"/>
      <c r="Z9" s="20"/>
      <c r="AA9" s="20"/>
    </row>
    <row r="10" spans="2:27" s="12" customFormat="1" ht="15" customHeight="1" thickBot="1" x14ac:dyDescent="0.3">
      <c r="B10" s="111"/>
      <c r="C10" s="111"/>
      <c r="D10" s="276" t="s">
        <v>257</v>
      </c>
      <c r="E10" s="277"/>
      <c r="F10" s="278"/>
      <c r="G10" s="278"/>
      <c r="H10" s="278"/>
      <c r="I10" s="278"/>
      <c r="J10" s="278"/>
      <c r="K10" s="278"/>
      <c r="L10" s="278"/>
      <c r="M10" s="278"/>
      <c r="N10" s="278"/>
      <c r="O10" s="278"/>
      <c r="P10" s="278"/>
      <c r="Q10" s="278"/>
      <c r="R10" s="278"/>
      <c r="S10" s="278"/>
      <c r="T10" s="278"/>
      <c r="U10" s="278"/>
      <c r="V10" s="279"/>
      <c r="W10" s="20"/>
      <c r="X10" s="20"/>
      <c r="Y10" s="20"/>
      <c r="Z10" s="20"/>
      <c r="AA10" s="20"/>
    </row>
    <row r="11" spans="2:27" s="12" customFormat="1" ht="15" customHeight="1" thickBot="1" x14ac:dyDescent="0.3">
      <c r="B11" s="111"/>
      <c r="C11" s="111"/>
      <c r="D11" s="21"/>
      <c r="E11" s="21"/>
      <c r="F11" s="22"/>
      <c r="G11" s="22"/>
      <c r="H11" s="22"/>
      <c r="I11" s="22"/>
      <c r="J11" s="22"/>
      <c r="K11" s="22"/>
      <c r="L11" s="22"/>
      <c r="M11" s="22"/>
      <c r="N11" s="22"/>
      <c r="O11" s="22"/>
      <c r="P11" s="22"/>
      <c r="Q11" s="22"/>
      <c r="R11" s="22"/>
      <c r="S11" s="22"/>
      <c r="T11" s="22"/>
      <c r="U11" s="22"/>
      <c r="V11" s="22"/>
      <c r="W11" s="20"/>
      <c r="X11" s="20"/>
      <c r="Y11" s="20"/>
      <c r="Z11" s="20"/>
      <c r="AA11" s="20"/>
    </row>
    <row r="12" spans="2:27" s="12" customFormat="1" ht="81" customHeight="1" thickBot="1" x14ac:dyDescent="0.3">
      <c r="B12" s="111"/>
      <c r="C12" s="111"/>
      <c r="D12" s="270" t="s">
        <v>193</v>
      </c>
      <c r="E12" s="271"/>
      <c r="F12" s="22"/>
      <c r="G12" s="22"/>
      <c r="H12" s="22"/>
      <c r="I12" s="22"/>
      <c r="J12" s="22"/>
      <c r="K12" s="22"/>
      <c r="L12" s="22"/>
      <c r="M12" s="22"/>
      <c r="N12" s="22"/>
      <c r="O12" s="22"/>
      <c r="P12" s="22"/>
      <c r="Q12" s="22"/>
      <c r="R12" s="22"/>
      <c r="S12" s="22"/>
      <c r="T12" s="22"/>
      <c r="U12" s="22"/>
      <c r="V12" s="22"/>
      <c r="W12" s="20"/>
      <c r="X12" s="20"/>
      <c r="Y12" s="20"/>
      <c r="Z12" s="20"/>
      <c r="AA12" s="20"/>
    </row>
    <row r="13" spans="2:27" s="12" customFormat="1" ht="20.25" customHeight="1" thickBot="1" x14ac:dyDescent="0.3">
      <c r="B13" s="111"/>
      <c r="C13" s="111"/>
      <c r="D13" s="23"/>
      <c r="E13" s="23"/>
      <c r="F13" s="22"/>
      <c r="G13" s="22"/>
      <c r="H13" s="22"/>
      <c r="I13" s="22"/>
      <c r="J13" s="22"/>
      <c r="K13" s="22"/>
      <c r="L13" s="22"/>
      <c r="M13" s="22"/>
      <c r="N13" s="22"/>
      <c r="O13" s="22"/>
      <c r="P13" s="22"/>
      <c r="Q13" s="22"/>
      <c r="R13" s="22"/>
      <c r="S13" s="22"/>
      <c r="T13" s="22"/>
      <c r="U13" s="22"/>
      <c r="V13" s="22"/>
      <c r="W13" s="20"/>
      <c r="X13" s="20"/>
      <c r="Y13" s="20"/>
      <c r="Z13" s="20"/>
      <c r="AA13" s="20"/>
    </row>
    <row r="14" spans="2:27" s="12" customFormat="1" ht="21.75" customHeight="1" thickBot="1" x14ac:dyDescent="0.3">
      <c r="B14" s="111"/>
      <c r="C14" s="111"/>
      <c r="D14" s="134" t="s">
        <v>258</v>
      </c>
      <c r="E14" s="135" t="s">
        <v>259</v>
      </c>
      <c r="F14" s="241" t="s">
        <v>260</v>
      </c>
      <c r="G14" s="241"/>
      <c r="H14" s="241"/>
      <c r="I14" s="241"/>
      <c r="J14" s="241"/>
      <c r="K14" s="220" t="s">
        <v>261</v>
      </c>
      <c r="L14" s="220" t="s">
        <v>270</v>
      </c>
      <c r="M14" s="200" t="s">
        <v>267</v>
      </c>
      <c r="N14" s="200" t="s">
        <v>268</v>
      </c>
      <c r="O14" s="202" t="s">
        <v>276</v>
      </c>
      <c r="P14" s="203"/>
      <c r="Q14" s="203"/>
      <c r="R14" s="203"/>
      <c r="S14" s="203"/>
      <c r="T14" s="203"/>
      <c r="U14" s="203"/>
      <c r="V14" s="204"/>
      <c r="W14" s="20"/>
      <c r="X14" s="20"/>
      <c r="Y14" s="20"/>
      <c r="Z14" s="20"/>
      <c r="AA14" s="20"/>
    </row>
    <row r="15" spans="2:27" s="9" customFormat="1" ht="24" customHeight="1" thickBot="1" x14ac:dyDescent="0.3">
      <c r="B15" s="112"/>
      <c r="C15" s="112"/>
      <c r="D15" s="136">
        <v>1</v>
      </c>
      <c r="E15" s="137" t="s">
        <v>11</v>
      </c>
      <c r="F15" s="242" t="s">
        <v>9</v>
      </c>
      <c r="G15" s="244" t="s">
        <v>22</v>
      </c>
      <c r="H15" s="244" t="s">
        <v>8</v>
      </c>
      <c r="I15" s="246" t="s">
        <v>262</v>
      </c>
      <c r="J15" s="248" t="s">
        <v>263</v>
      </c>
      <c r="K15" s="250"/>
      <c r="L15" s="250"/>
      <c r="M15" s="251"/>
      <c r="N15" s="252"/>
      <c r="O15" s="209" t="s">
        <v>279</v>
      </c>
      <c r="P15" s="254" t="s">
        <v>278</v>
      </c>
      <c r="Q15" s="211" t="s">
        <v>279</v>
      </c>
      <c r="R15" s="254" t="s">
        <v>278</v>
      </c>
      <c r="S15" s="211" t="s">
        <v>279</v>
      </c>
      <c r="T15" s="254" t="s">
        <v>278</v>
      </c>
      <c r="U15" s="211" t="s">
        <v>279</v>
      </c>
      <c r="V15" s="256" t="s">
        <v>278</v>
      </c>
    </row>
    <row r="16" spans="2:27" s="5" customFormat="1" ht="15.75" thickBot="1" x14ac:dyDescent="0.25">
      <c r="B16" s="113"/>
      <c r="C16" s="113"/>
      <c r="D16" s="138" t="s">
        <v>7</v>
      </c>
      <c r="E16" s="139" t="s">
        <v>12</v>
      </c>
      <c r="F16" s="243"/>
      <c r="G16" s="245"/>
      <c r="H16" s="245"/>
      <c r="I16" s="247"/>
      <c r="J16" s="249"/>
      <c r="K16" s="221"/>
      <c r="L16" s="221"/>
      <c r="M16" s="217"/>
      <c r="N16" s="201"/>
      <c r="O16" s="253"/>
      <c r="P16" s="255"/>
      <c r="Q16" s="255"/>
      <c r="R16" s="255"/>
      <c r="S16" s="255"/>
      <c r="T16" s="255"/>
      <c r="U16" s="255"/>
      <c r="V16" s="257"/>
    </row>
    <row r="17" spans="2:22" ht="24" x14ac:dyDescent="0.2">
      <c r="D17" s="140" t="s">
        <v>27</v>
      </c>
      <c r="E17" s="141" t="s">
        <v>154</v>
      </c>
      <c r="F17" s="94"/>
      <c r="G17" s="42"/>
      <c r="H17" s="42"/>
      <c r="I17" s="42"/>
      <c r="J17" s="178" t="b">
        <f t="shared" ref="J17:J19" si="0">IF(F17="X",1,IF(G17="X",0.5,IF(H17="X",0.001,IF(I17="X",""))))</f>
        <v>0</v>
      </c>
      <c r="K17" s="97"/>
      <c r="L17" s="46"/>
      <c r="M17" s="45"/>
      <c r="N17" s="46"/>
      <c r="O17" s="47"/>
      <c r="P17" s="48"/>
      <c r="Q17" s="48"/>
      <c r="R17" s="48"/>
      <c r="S17" s="48"/>
      <c r="T17" s="48"/>
      <c r="U17" s="49"/>
      <c r="V17" s="50"/>
    </row>
    <row r="18" spans="2:22" ht="24" x14ac:dyDescent="0.2">
      <c r="D18" s="142" t="s">
        <v>28</v>
      </c>
      <c r="E18" s="143" t="s">
        <v>155</v>
      </c>
      <c r="F18" s="73"/>
      <c r="G18" s="43"/>
      <c r="H18" s="43"/>
      <c r="I18" s="43"/>
      <c r="J18" s="179" t="b">
        <f t="shared" si="0"/>
        <v>0</v>
      </c>
      <c r="K18" s="98"/>
      <c r="L18" s="52"/>
      <c r="M18" s="51"/>
      <c r="N18" s="52"/>
      <c r="O18" s="53"/>
      <c r="P18" s="54"/>
      <c r="Q18" s="54"/>
      <c r="R18" s="54"/>
      <c r="S18" s="54"/>
      <c r="T18" s="54"/>
      <c r="U18" s="55"/>
      <c r="V18" s="56"/>
    </row>
    <row r="19" spans="2:22" ht="36" customHeight="1" thickBot="1" x14ac:dyDescent="0.25">
      <c r="D19" s="144" t="s">
        <v>222</v>
      </c>
      <c r="E19" s="145" t="s">
        <v>194</v>
      </c>
      <c r="F19" s="74"/>
      <c r="G19" s="44"/>
      <c r="H19" s="44"/>
      <c r="I19" s="44"/>
      <c r="J19" s="180" t="b">
        <f t="shared" si="0"/>
        <v>0</v>
      </c>
      <c r="K19" s="99"/>
      <c r="L19" s="58"/>
      <c r="M19" s="57"/>
      <c r="N19" s="58"/>
      <c r="O19" s="59"/>
      <c r="P19" s="60"/>
      <c r="Q19" s="60"/>
      <c r="R19" s="60"/>
      <c r="S19" s="60"/>
      <c r="T19" s="60"/>
      <c r="U19" s="61"/>
      <c r="V19" s="62"/>
    </row>
    <row r="20" spans="2:22" s="5" customFormat="1" ht="24.6" customHeight="1" thickBot="1" x14ac:dyDescent="0.3">
      <c r="B20" s="113"/>
      <c r="C20" s="113"/>
      <c r="D20" s="226" t="s">
        <v>100</v>
      </c>
      <c r="E20" s="227"/>
      <c r="F20" s="121">
        <f>SUM(J17:J19)</f>
        <v>0</v>
      </c>
      <c r="G20" s="122"/>
      <c r="H20" s="122"/>
      <c r="I20" s="123"/>
      <c r="J20" s="181" t="str">
        <f>IF(F20=0,"",AVERAGE(J17:J19))</f>
        <v/>
      </c>
      <c r="K20" s="28"/>
      <c r="L20" s="29"/>
      <c r="M20" s="30"/>
      <c r="N20" s="30"/>
      <c r="O20" s="119"/>
      <c r="P20" s="119"/>
      <c r="Q20" s="119"/>
      <c r="R20" s="119"/>
      <c r="S20" s="119"/>
      <c r="T20" s="119"/>
      <c r="U20" s="119"/>
      <c r="V20" s="120"/>
    </row>
    <row r="21" spans="2:22" s="5" customFormat="1" ht="18.75" customHeight="1" thickBot="1" x14ac:dyDescent="0.25">
      <c r="B21" s="113"/>
      <c r="C21" s="113"/>
      <c r="D21" s="205" t="s">
        <v>6</v>
      </c>
      <c r="E21" s="232" t="s">
        <v>13</v>
      </c>
      <c r="F21" s="209" t="s">
        <v>9</v>
      </c>
      <c r="G21" s="211" t="s">
        <v>22</v>
      </c>
      <c r="H21" s="211" t="s">
        <v>8</v>
      </c>
      <c r="I21" s="213" t="s">
        <v>262</v>
      </c>
      <c r="J21" s="215" t="s">
        <v>263</v>
      </c>
      <c r="K21" s="200" t="s">
        <v>261</v>
      </c>
      <c r="L21" s="200" t="s">
        <v>270</v>
      </c>
      <c r="M21" s="200" t="s">
        <v>269</v>
      </c>
      <c r="N21" s="200" t="s">
        <v>268</v>
      </c>
      <c r="O21" s="202" t="s">
        <v>276</v>
      </c>
      <c r="P21" s="203"/>
      <c r="Q21" s="203"/>
      <c r="R21" s="203"/>
      <c r="S21" s="203"/>
      <c r="T21" s="203"/>
      <c r="U21" s="203"/>
      <c r="V21" s="204"/>
    </row>
    <row r="22" spans="2:22" s="5" customFormat="1" ht="30" customHeight="1" thickBot="1" x14ac:dyDescent="0.25">
      <c r="B22" s="113"/>
      <c r="C22" s="113"/>
      <c r="D22" s="206"/>
      <c r="E22" s="233"/>
      <c r="F22" s="222"/>
      <c r="G22" s="223"/>
      <c r="H22" s="223"/>
      <c r="I22" s="218"/>
      <c r="J22" s="219"/>
      <c r="K22" s="217"/>
      <c r="L22" s="217"/>
      <c r="M22" s="217"/>
      <c r="N22" s="201"/>
      <c r="O22" s="107" t="s">
        <v>279</v>
      </c>
      <c r="P22" s="130" t="s">
        <v>278</v>
      </c>
      <c r="Q22" s="106" t="s">
        <v>279</v>
      </c>
      <c r="R22" s="130" t="s">
        <v>278</v>
      </c>
      <c r="S22" s="106" t="s">
        <v>279</v>
      </c>
      <c r="T22" s="130" t="s">
        <v>278</v>
      </c>
      <c r="U22" s="106" t="s">
        <v>279</v>
      </c>
      <c r="V22" s="131" t="s">
        <v>278</v>
      </c>
    </row>
    <row r="23" spans="2:22" ht="12.75" customHeight="1" x14ac:dyDescent="0.2">
      <c r="D23" s="146" t="s">
        <v>29</v>
      </c>
      <c r="E23" s="147" t="s">
        <v>156</v>
      </c>
      <c r="F23" s="124"/>
      <c r="G23" s="124"/>
      <c r="H23" s="124"/>
      <c r="I23" s="124"/>
      <c r="J23" s="182" t="b">
        <f t="shared" ref="J23:J31" si="1">IF(F23="X",1,IF(G23="X",0.5,IF(H23="X",0.001,IF(I23="X",""))))</f>
        <v>0</v>
      </c>
      <c r="K23" s="63"/>
      <c r="L23" s="64"/>
      <c r="M23" s="45"/>
      <c r="N23" s="127"/>
      <c r="O23" s="47"/>
      <c r="P23" s="48"/>
      <c r="Q23" s="48"/>
      <c r="R23" s="48"/>
      <c r="S23" s="48"/>
      <c r="T23" s="48"/>
      <c r="U23" s="49"/>
      <c r="V23" s="50"/>
    </row>
    <row r="24" spans="2:22" ht="24" x14ac:dyDescent="0.2">
      <c r="D24" s="142"/>
      <c r="E24" s="148" t="s">
        <v>195</v>
      </c>
      <c r="F24" s="43"/>
      <c r="G24" s="43"/>
      <c r="H24" s="43"/>
      <c r="I24" s="43"/>
      <c r="J24" s="179" t="b">
        <f t="shared" si="1"/>
        <v>0</v>
      </c>
      <c r="K24" s="51"/>
      <c r="L24" s="52"/>
      <c r="M24" s="51"/>
      <c r="N24" s="128"/>
      <c r="O24" s="53"/>
      <c r="P24" s="54"/>
      <c r="Q24" s="54"/>
      <c r="R24" s="54"/>
      <c r="S24" s="54"/>
      <c r="T24" s="54"/>
      <c r="U24" s="55"/>
      <c r="V24" s="56"/>
    </row>
    <row r="25" spans="2:22" x14ac:dyDescent="0.2">
      <c r="D25" s="142" t="s">
        <v>62</v>
      </c>
      <c r="E25" s="148" t="s">
        <v>196</v>
      </c>
      <c r="F25" s="43"/>
      <c r="G25" s="43"/>
      <c r="H25" s="43"/>
      <c r="I25" s="43"/>
      <c r="J25" s="179" t="b">
        <f t="shared" si="1"/>
        <v>0</v>
      </c>
      <c r="K25" s="51"/>
      <c r="L25" s="52"/>
      <c r="M25" s="51"/>
      <c r="N25" s="128"/>
      <c r="O25" s="53"/>
      <c r="P25" s="54"/>
      <c r="Q25" s="54"/>
      <c r="R25" s="54"/>
      <c r="S25" s="54"/>
      <c r="T25" s="54"/>
      <c r="U25" s="55"/>
      <c r="V25" s="56"/>
    </row>
    <row r="26" spans="2:22" x14ac:dyDescent="0.2">
      <c r="D26" s="142" t="s">
        <v>63</v>
      </c>
      <c r="E26" s="148" t="s">
        <v>157</v>
      </c>
      <c r="F26" s="43"/>
      <c r="G26" s="43"/>
      <c r="H26" s="43"/>
      <c r="I26" s="43"/>
      <c r="J26" s="179" t="b">
        <f t="shared" si="1"/>
        <v>0</v>
      </c>
      <c r="K26" s="51"/>
      <c r="L26" s="52"/>
      <c r="M26" s="51"/>
      <c r="N26" s="128"/>
      <c r="O26" s="53"/>
      <c r="P26" s="54"/>
      <c r="Q26" s="54"/>
      <c r="R26" s="54"/>
      <c r="S26" s="54"/>
      <c r="T26" s="54"/>
      <c r="U26" s="55"/>
      <c r="V26" s="56"/>
    </row>
    <row r="27" spans="2:22" x14ac:dyDescent="0.2">
      <c r="D27" s="142" t="s">
        <v>64</v>
      </c>
      <c r="E27" s="148" t="s">
        <v>54</v>
      </c>
      <c r="F27" s="43"/>
      <c r="G27" s="43"/>
      <c r="H27" s="43"/>
      <c r="I27" s="43"/>
      <c r="J27" s="179" t="b">
        <f t="shared" si="1"/>
        <v>0</v>
      </c>
      <c r="K27" s="51"/>
      <c r="L27" s="52"/>
      <c r="M27" s="51"/>
      <c r="N27" s="128"/>
      <c r="O27" s="53"/>
      <c r="P27" s="54"/>
      <c r="Q27" s="54"/>
      <c r="R27" s="54"/>
      <c r="S27" s="54"/>
      <c r="T27" s="54"/>
      <c r="U27" s="55"/>
      <c r="V27" s="56"/>
    </row>
    <row r="28" spans="2:22" ht="23.45" customHeight="1" x14ac:dyDescent="0.2">
      <c r="D28" s="142" t="s">
        <v>65</v>
      </c>
      <c r="E28" s="148" t="s">
        <v>158</v>
      </c>
      <c r="F28" s="43"/>
      <c r="G28" s="43"/>
      <c r="H28" s="43"/>
      <c r="I28" s="43"/>
      <c r="J28" s="179" t="b">
        <f t="shared" si="1"/>
        <v>0</v>
      </c>
      <c r="K28" s="51"/>
      <c r="L28" s="69"/>
      <c r="M28" s="51"/>
      <c r="N28" s="128"/>
      <c r="O28" s="53"/>
      <c r="P28" s="54"/>
      <c r="Q28" s="54"/>
      <c r="R28" s="54"/>
      <c r="S28" s="54"/>
      <c r="T28" s="54"/>
      <c r="U28" s="55"/>
      <c r="V28" s="56"/>
    </row>
    <row r="29" spans="2:22" ht="24" x14ac:dyDescent="0.2">
      <c r="D29" s="142" t="s">
        <v>66</v>
      </c>
      <c r="E29" s="149" t="s">
        <v>55</v>
      </c>
      <c r="F29" s="43"/>
      <c r="G29" s="43"/>
      <c r="H29" s="43"/>
      <c r="I29" s="43"/>
      <c r="J29" s="179" t="b">
        <f t="shared" si="1"/>
        <v>0</v>
      </c>
      <c r="K29" s="51"/>
      <c r="L29" s="69"/>
      <c r="M29" s="51"/>
      <c r="N29" s="128"/>
      <c r="O29" s="53"/>
      <c r="P29" s="54"/>
      <c r="Q29" s="54"/>
      <c r="R29" s="54"/>
      <c r="S29" s="54"/>
      <c r="T29" s="54"/>
      <c r="U29" s="55"/>
      <c r="V29" s="56"/>
    </row>
    <row r="30" spans="2:22" ht="24" x14ac:dyDescent="0.2">
      <c r="D30" s="142" t="s">
        <v>67</v>
      </c>
      <c r="E30" s="149" t="s">
        <v>159</v>
      </c>
      <c r="F30" s="43"/>
      <c r="G30" s="43"/>
      <c r="H30" s="43"/>
      <c r="I30" s="43"/>
      <c r="J30" s="179" t="b">
        <f t="shared" si="1"/>
        <v>0</v>
      </c>
      <c r="K30" s="51"/>
      <c r="L30" s="69"/>
      <c r="M30" s="51"/>
      <c r="N30" s="128"/>
      <c r="O30" s="53"/>
      <c r="P30" s="54"/>
      <c r="Q30" s="54"/>
      <c r="R30" s="54"/>
      <c r="S30" s="54"/>
      <c r="T30" s="54"/>
      <c r="U30" s="55"/>
      <c r="V30" s="56"/>
    </row>
    <row r="31" spans="2:22" ht="36.75" thickBot="1" x14ac:dyDescent="0.25">
      <c r="D31" s="144" t="s">
        <v>68</v>
      </c>
      <c r="E31" s="150" t="s">
        <v>179</v>
      </c>
      <c r="F31" s="43"/>
      <c r="G31" s="43"/>
      <c r="H31" s="43"/>
      <c r="I31" s="43"/>
      <c r="J31" s="179" t="b">
        <f t="shared" si="1"/>
        <v>0</v>
      </c>
      <c r="K31" s="57"/>
      <c r="L31" s="70"/>
      <c r="M31" s="57"/>
      <c r="N31" s="129"/>
      <c r="O31" s="59"/>
      <c r="P31" s="60"/>
      <c r="Q31" s="60"/>
      <c r="R31" s="60"/>
      <c r="S31" s="60"/>
      <c r="T31" s="60"/>
      <c r="U31" s="61"/>
      <c r="V31" s="62"/>
    </row>
    <row r="32" spans="2:22" s="5" customFormat="1" ht="15.75" customHeight="1" thickBot="1" x14ac:dyDescent="0.3">
      <c r="B32" s="113"/>
      <c r="C32" s="113"/>
      <c r="D32" s="226" t="s">
        <v>101</v>
      </c>
      <c r="E32" s="227"/>
      <c r="F32" s="89">
        <f>SUM(J23:J31)</f>
        <v>0</v>
      </c>
      <c r="G32" s="87"/>
      <c r="H32" s="87"/>
      <c r="I32" s="88"/>
      <c r="J32" s="183" t="str">
        <f>IF(F32=0,"",AVERAGE(J23:J31))</f>
        <v/>
      </c>
      <c r="K32" s="101"/>
      <c r="L32" s="100"/>
      <c r="M32" s="30"/>
      <c r="N32" s="30"/>
      <c r="O32" s="119"/>
      <c r="P32" s="119"/>
      <c r="Q32" s="119"/>
      <c r="R32" s="119"/>
      <c r="S32" s="119"/>
      <c r="T32" s="119"/>
      <c r="U32" s="119"/>
      <c r="V32" s="120"/>
    </row>
    <row r="33" spans="2:22" s="5" customFormat="1" ht="15.75" customHeight="1" thickBot="1" x14ac:dyDescent="0.25">
      <c r="B33" s="113"/>
      <c r="C33" s="113"/>
      <c r="D33" s="205" t="s">
        <v>5</v>
      </c>
      <c r="E33" s="224" t="s">
        <v>61</v>
      </c>
      <c r="F33" s="209" t="s">
        <v>9</v>
      </c>
      <c r="G33" s="211" t="s">
        <v>22</v>
      </c>
      <c r="H33" s="211" t="s">
        <v>8</v>
      </c>
      <c r="I33" s="213" t="s">
        <v>262</v>
      </c>
      <c r="J33" s="215" t="s">
        <v>263</v>
      </c>
      <c r="K33" s="200" t="s">
        <v>261</v>
      </c>
      <c r="L33" s="200" t="s">
        <v>270</v>
      </c>
      <c r="M33" s="200" t="s">
        <v>269</v>
      </c>
      <c r="N33" s="200" t="s">
        <v>268</v>
      </c>
      <c r="O33" s="202" t="s">
        <v>276</v>
      </c>
      <c r="P33" s="203"/>
      <c r="Q33" s="203"/>
      <c r="R33" s="203"/>
      <c r="S33" s="203"/>
      <c r="T33" s="203"/>
      <c r="U33" s="203"/>
      <c r="V33" s="204"/>
    </row>
    <row r="34" spans="2:22" s="5" customFormat="1" ht="30.75" thickBot="1" x14ac:dyDescent="0.25">
      <c r="B34" s="113"/>
      <c r="C34" s="113"/>
      <c r="D34" s="206"/>
      <c r="E34" s="225"/>
      <c r="F34" s="222"/>
      <c r="G34" s="223"/>
      <c r="H34" s="223"/>
      <c r="I34" s="218"/>
      <c r="J34" s="219"/>
      <c r="K34" s="217"/>
      <c r="L34" s="217"/>
      <c r="M34" s="217"/>
      <c r="N34" s="201"/>
      <c r="O34" s="107" t="s">
        <v>279</v>
      </c>
      <c r="P34" s="130" t="s">
        <v>278</v>
      </c>
      <c r="Q34" s="106" t="s">
        <v>279</v>
      </c>
      <c r="R34" s="130" t="s">
        <v>278</v>
      </c>
      <c r="S34" s="106" t="s">
        <v>279</v>
      </c>
      <c r="T34" s="130" t="s">
        <v>278</v>
      </c>
      <c r="U34" s="106" t="s">
        <v>279</v>
      </c>
      <c r="V34" s="131" t="s">
        <v>278</v>
      </c>
    </row>
    <row r="35" spans="2:22" ht="22.5" customHeight="1" x14ac:dyDescent="0.2">
      <c r="D35" s="146" t="s">
        <v>30</v>
      </c>
      <c r="E35" s="151" t="s">
        <v>56</v>
      </c>
      <c r="F35" s="43"/>
      <c r="G35" s="43"/>
      <c r="H35" s="43"/>
      <c r="I35" s="43"/>
      <c r="J35" s="179" t="b">
        <f t="shared" ref="J35:J43" si="2">IF(F35="X",1,IF(G35="X",0.5,IF(H35="X",0.001,IF(I35="X",""))))</f>
        <v>0</v>
      </c>
      <c r="K35" s="63"/>
      <c r="L35" s="64"/>
      <c r="M35" s="45"/>
      <c r="N35" s="127"/>
      <c r="O35" s="47"/>
      <c r="P35" s="48"/>
      <c r="Q35" s="48"/>
      <c r="R35" s="48"/>
      <c r="S35" s="48"/>
      <c r="T35" s="48"/>
      <c r="U35" s="49"/>
      <c r="V35" s="50"/>
    </row>
    <row r="36" spans="2:22" ht="31.5" customHeight="1" x14ac:dyDescent="0.2">
      <c r="D36" s="142" t="s">
        <v>31</v>
      </c>
      <c r="E36" s="152" t="s">
        <v>197</v>
      </c>
      <c r="F36" s="43"/>
      <c r="G36" s="43"/>
      <c r="H36" s="43"/>
      <c r="I36" s="43"/>
      <c r="J36" s="179" t="b">
        <f t="shared" si="2"/>
        <v>0</v>
      </c>
      <c r="K36" s="51"/>
      <c r="L36" s="52"/>
      <c r="M36" s="51"/>
      <c r="N36" s="128"/>
      <c r="O36" s="53"/>
      <c r="P36" s="54"/>
      <c r="Q36" s="54"/>
      <c r="R36" s="54"/>
      <c r="S36" s="54"/>
      <c r="T36" s="54"/>
      <c r="U36" s="55"/>
      <c r="V36" s="56"/>
    </row>
    <row r="37" spans="2:22" ht="20.100000000000001" customHeight="1" x14ac:dyDescent="0.2">
      <c r="D37" s="142" t="s">
        <v>32</v>
      </c>
      <c r="E37" s="152" t="s">
        <v>141</v>
      </c>
      <c r="F37" s="43"/>
      <c r="G37" s="43"/>
      <c r="H37" s="43"/>
      <c r="I37" s="43"/>
      <c r="J37" s="179" t="b">
        <f t="shared" si="2"/>
        <v>0</v>
      </c>
      <c r="K37" s="51"/>
      <c r="L37" s="52"/>
      <c r="M37" s="51"/>
      <c r="N37" s="128"/>
      <c r="O37" s="53"/>
      <c r="P37" s="54"/>
      <c r="Q37" s="54"/>
      <c r="R37" s="54"/>
      <c r="S37" s="54"/>
      <c r="T37" s="54"/>
      <c r="U37" s="55"/>
      <c r="V37" s="56"/>
    </row>
    <row r="38" spans="2:22" ht="23.45" customHeight="1" x14ac:dyDescent="0.2">
      <c r="D38" s="142" t="s">
        <v>69</v>
      </c>
      <c r="E38" s="148" t="s">
        <v>160</v>
      </c>
      <c r="F38" s="43"/>
      <c r="G38" s="43"/>
      <c r="H38" s="43"/>
      <c r="I38" s="43"/>
      <c r="J38" s="179" t="b">
        <f t="shared" si="2"/>
        <v>0</v>
      </c>
      <c r="K38" s="51"/>
      <c r="L38" s="52"/>
      <c r="M38" s="51"/>
      <c r="N38" s="128"/>
      <c r="O38" s="53"/>
      <c r="P38" s="54"/>
      <c r="Q38" s="54"/>
      <c r="R38" s="54"/>
      <c r="S38" s="54"/>
      <c r="T38" s="54"/>
      <c r="U38" s="55"/>
      <c r="V38" s="56"/>
    </row>
    <row r="39" spans="2:22" ht="23.45" customHeight="1" x14ac:dyDescent="0.2">
      <c r="D39" s="142" t="s">
        <v>70</v>
      </c>
      <c r="E39" s="148" t="s">
        <v>57</v>
      </c>
      <c r="F39" s="43"/>
      <c r="G39" s="43"/>
      <c r="H39" s="43"/>
      <c r="I39" s="43"/>
      <c r="J39" s="179" t="b">
        <f t="shared" si="2"/>
        <v>0</v>
      </c>
      <c r="K39" s="51"/>
      <c r="L39" s="52"/>
      <c r="M39" s="51"/>
      <c r="N39" s="128"/>
      <c r="O39" s="53"/>
      <c r="P39" s="54"/>
      <c r="Q39" s="54"/>
      <c r="R39" s="54"/>
      <c r="S39" s="54"/>
      <c r="T39" s="54"/>
      <c r="U39" s="55"/>
      <c r="V39" s="56"/>
    </row>
    <row r="40" spans="2:22" ht="28.5" customHeight="1" x14ac:dyDescent="0.2">
      <c r="D40" s="142" t="s">
        <v>71</v>
      </c>
      <c r="E40" s="148" t="s">
        <v>58</v>
      </c>
      <c r="F40" s="43"/>
      <c r="G40" s="43"/>
      <c r="H40" s="43"/>
      <c r="I40" s="43"/>
      <c r="J40" s="179" t="b">
        <f t="shared" si="2"/>
        <v>0</v>
      </c>
      <c r="K40" s="51"/>
      <c r="L40" s="52"/>
      <c r="M40" s="51"/>
      <c r="N40" s="128"/>
      <c r="O40" s="53"/>
      <c r="P40" s="54"/>
      <c r="Q40" s="54"/>
      <c r="R40" s="54"/>
      <c r="S40" s="54"/>
      <c r="T40" s="54"/>
      <c r="U40" s="55"/>
      <c r="V40" s="56"/>
    </row>
    <row r="41" spans="2:22" ht="25.5" customHeight="1" x14ac:dyDescent="0.2">
      <c r="D41" s="142" t="s">
        <v>72</v>
      </c>
      <c r="E41" s="148" t="s">
        <v>180</v>
      </c>
      <c r="F41" s="43"/>
      <c r="G41" s="43"/>
      <c r="H41" s="43"/>
      <c r="I41" s="43"/>
      <c r="J41" s="179" t="b">
        <f t="shared" si="2"/>
        <v>0</v>
      </c>
      <c r="K41" s="51"/>
      <c r="L41" s="52"/>
      <c r="M41" s="51"/>
      <c r="N41" s="128"/>
      <c r="O41" s="53"/>
      <c r="P41" s="54"/>
      <c r="Q41" s="54"/>
      <c r="R41" s="54"/>
      <c r="S41" s="54"/>
      <c r="T41" s="54"/>
      <c r="U41" s="55"/>
      <c r="V41" s="56"/>
    </row>
    <row r="42" spans="2:22" ht="20.100000000000001" customHeight="1" x14ac:dyDescent="0.2">
      <c r="D42" s="142" t="s">
        <v>73</v>
      </c>
      <c r="E42" s="148" t="s">
        <v>198</v>
      </c>
      <c r="F42" s="43"/>
      <c r="G42" s="43"/>
      <c r="H42" s="43"/>
      <c r="I42" s="43"/>
      <c r="J42" s="179" t="b">
        <f t="shared" si="2"/>
        <v>0</v>
      </c>
      <c r="K42" s="51"/>
      <c r="L42" s="52"/>
      <c r="M42" s="51"/>
      <c r="N42" s="128"/>
      <c r="O42" s="53"/>
      <c r="P42" s="54"/>
      <c r="Q42" s="54"/>
      <c r="R42" s="54"/>
      <c r="S42" s="54"/>
      <c r="T42" s="54"/>
      <c r="U42" s="55"/>
      <c r="V42" s="56"/>
    </row>
    <row r="43" spans="2:22" ht="25.5" customHeight="1" thickBot="1" x14ac:dyDescent="0.25">
      <c r="D43" s="144" t="s">
        <v>223</v>
      </c>
      <c r="E43" s="150" t="s">
        <v>181</v>
      </c>
      <c r="F43" s="43"/>
      <c r="G43" s="43"/>
      <c r="H43" s="43"/>
      <c r="I43" s="43"/>
      <c r="J43" s="179" t="b">
        <f t="shared" si="2"/>
        <v>0</v>
      </c>
      <c r="K43" s="72"/>
      <c r="L43" s="71"/>
      <c r="M43" s="57"/>
      <c r="N43" s="129"/>
      <c r="O43" s="59"/>
      <c r="P43" s="60"/>
      <c r="Q43" s="60"/>
      <c r="R43" s="60"/>
      <c r="S43" s="60"/>
      <c r="T43" s="60"/>
      <c r="U43" s="61"/>
      <c r="V43" s="62"/>
    </row>
    <row r="44" spans="2:22" s="5" customFormat="1" ht="15.75" customHeight="1" thickBot="1" x14ac:dyDescent="0.25">
      <c r="B44" s="113"/>
      <c r="C44" s="113"/>
      <c r="D44" s="226" t="s">
        <v>102</v>
      </c>
      <c r="E44" s="227"/>
      <c r="F44" s="89">
        <f>SUM(J35:J43)</f>
        <v>0</v>
      </c>
      <c r="G44" s="87"/>
      <c r="H44" s="87"/>
      <c r="I44" s="87"/>
      <c r="J44" s="183" t="str">
        <f>IF(F44=0,"",AVERAGE(J35:J43))</f>
        <v/>
      </c>
      <c r="K44" s="226"/>
      <c r="L44" s="258"/>
      <c r="M44" s="258"/>
      <c r="N44" s="258"/>
      <c r="O44" s="259"/>
      <c r="P44" s="259"/>
      <c r="Q44" s="259"/>
      <c r="R44" s="259"/>
      <c r="S44" s="259"/>
      <c r="T44" s="259"/>
      <c r="U44" s="259"/>
      <c r="V44" s="260"/>
    </row>
    <row r="45" spans="2:22" s="5" customFormat="1" ht="15.75" customHeight="1" thickBot="1" x14ac:dyDescent="0.25">
      <c r="B45" s="113"/>
      <c r="C45" s="113"/>
      <c r="D45" s="205" t="s">
        <v>4</v>
      </c>
      <c r="E45" s="224" t="s">
        <v>14</v>
      </c>
      <c r="F45" s="209" t="s">
        <v>9</v>
      </c>
      <c r="G45" s="211" t="s">
        <v>22</v>
      </c>
      <c r="H45" s="211" t="s">
        <v>8</v>
      </c>
      <c r="I45" s="213" t="s">
        <v>262</v>
      </c>
      <c r="J45" s="215" t="s">
        <v>263</v>
      </c>
      <c r="K45" s="200" t="s">
        <v>261</v>
      </c>
      <c r="L45" s="200" t="s">
        <v>270</v>
      </c>
      <c r="M45" s="200" t="s">
        <v>269</v>
      </c>
      <c r="N45" s="200" t="s">
        <v>268</v>
      </c>
      <c r="O45" s="202" t="s">
        <v>276</v>
      </c>
      <c r="P45" s="203"/>
      <c r="Q45" s="203"/>
      <c r="R45" s="203"/>
      <c r="S45" s="203"/>
      <c r="T45" s="203"/>
      <c r="U45" s="203"/>
      <c r="V45" s="204"/>
    </row>
    <row r="46" spans="2:22" s="5" customFormat="1" ht="30.75" thickBot="1" x14ac:dyDescent="0.25">
      <c r="B46" s="113"/>
      <c r="C46" s="113"/>
      <c r="D46" s="206"/>
      <c r="E46" s="225"/>
      <c r="F46" s="222"/>
      <c r="G46" s="223"/>
      <c r="H46" s="223"/>
      <c r="I46" s="218"/>
      <c r="J46" s="219"/>
      <c r="K46" s="217"/>
      <c r="L46" s="217"/>
      <c r="M46" s="217"/>
      <c r="N46" s="201"/>
      <c r="O46" s="107" t="s">
        <v>279</v>
      </c>
      <c r="P46" s="130" t="s">
        <v>278</v>
      </c>
      <c r="Q46" s="106" t="s">
        <v>279</v>
      </c>
      <c r="R46" s="130" t="s">
        <v>278</v>
      </c>
      <c r="S46" s="106" t="s">
        <v>279</v>
      </c>
      <c r="T46" s="130" t="s">
        <v>278</v>
      </c>
      <c r="U46" s="106" t="s">
        <v>279</v>
      </c>
      <c r="V46" s="131" t="s">
        <v>278</v>
      </c>
    </row>
    <row r="47" spans="2:22" ht="29.45" customHeight="1" x14ac:dyDescent="0.2">
      <c r="D47" s="146" t="s">
        <v>33</v>
      </c>
      <c r="E47" s="147" t="s">
        <v>161</v>
      </c>
      <c r="F47" s="43"/>
      <c r="G47" s="43"/>
      <c r="H47" s="43"/>
      <c r="I47" s="43"/>
      <c r="J47" s="179" t="b">
        <f t="shared" ref="J47:J53" si="3">IF(F47="X",1,IF(G47="X",0.5,IF(H47="X",0.001,IF(I47="X",""))))</f>
        <v>0</v>
      </c>
      <c r="K47" s="63"/>
      <c r="L47" s="64"/>
      <c r="M47" s="45"/>
      <c r="N47" s="127"/>
      <c r="O47" s="47"/>
      <c r="P47" s="48"/>
      <c r="Q47" s="48"/>
      <c r="R47" s="48"/>
      <c r="S47" s="48"/>
      <c r="T47" s="48"/>
      <c r="U47" s="49"/>
      <c r="V47" s="50"/>
    </row>
    <row r="48" spans="2:22" ht="36" x14ac:dyDescent="0.2">
      <c r="D48" s="142" t="s">
        <v>34</v>
      </c>
      <c r="E48" s="148" t="s">
        <v>142</v>
      </c>
      <c r="F48" s="43"/>
      <c r="G48" s="43"/>
      <c r="H48" s="43"/>
      <c r="I48" s="43"/>
      <c r="J48" s="179" t="b">
        <f t="shared" si="3"/>
        <v>0</v>
      </c>
      <c r="K48" s="51"/>
      <c r="L48" s="52"/>
      <c r="M48" s="51"/>
      <c r="N48" s="128"/>
      <c r="O48" s="53"/>
      <c r="P48" s="54"/>
      <c r="Q48" s="54"/>
      <c r="R48" s="54"/>
      <c r="S48" s="54"/>
      <c r="T48" s="54"/>
      <c r="U48" s="55"/>
      <c r="V48" s="56"/>
    </row>
    <row r="49" spans="2:22" ht="24" x14ac:dyDescent="0.2">
      <c r="D49" s="142" t="s">
        <v>74</v>
      </c>
      <c r="E49" s="148" t="s">
        <v>59</v>
      </c>
      <c r="F49" s="43"/>
      <c r="G49" s="43"/>
      <c r="H49" s="43"/>
      <c r="I49" s="43"/>
      <c r="J49" s="179" t="b">
        <f t="shared" si="3"/>
        <v>0</v>
      </c>
      <c r="K49" s="51"/>
      <c r="L49" s="52"/>
      <c r="M49" s="51"/>
      <c r="N49" s="128"/>
      <c r="O49" s="53"/>
      <c r="P49" s="54"/>
      <c r="Q49" s="54"/>
      <c r="R49" s="54"/>
      <c r="S49" s="54"/>
      <c r="T49" s="54"/>
      <c r="U49" s="55"/>
      <c r="V49" s="56"/>
    </row>
    <row r="50" spans="2:22" ht="24" x14ac:dyDescent="0.2">
      <c r="D50" s="142" t="s">
        <v>75</v>
      </c>
      <c r="E50" s="148" t="s">
        <v>60</v>
      </c>
      <c r="F50" s="43"/>
      <c r="G50" s="43"/>
      <c r="H50" s="43"/>
      <c r="I50" s="43"/>
      <c r="J50" s="179" t="b">
        <f t="shared" si="3"/>
        <v>0</v>
      </c>
      <c r="K50" s="51"/>
      <c r="L50" s="52"/>
      <c r="M50" s="51"/>
      <c r="N50" s="128"/>
      <c r="O50" s="53"/>
      <c r="P50" s="54"/>
      <c r="Q50" s="54"/>
      <c r="R50" s="54"/>
      <c r="S50" s="54"/>
      <c r="T50" s="54"/>
      <c r="U50" s="55"/>
      <c r="V50" s="56"/>
    </row>
    <row r="51" spans="2:22" ht="24" x14ac:dyDescent="0.2">
      <c r="D51" s="142" t="s">
        <v>76</v>
      </c>
      <c r="E51" s="148" t="s">
        <v>182</v>
      </c>
      <c r="F51" s="43"/>
      <c r="G51" s="43"/>
      <c r="H51" s="43"/>
      <c r="I51" s="43"/>
      <c r="J51" s="179" t="b">
        <f t="shared" si="3"/>
        <v>0</v>
      </c>
      <c r="K51" s="51"/>
      <c r="L51" s="52"/>
      <c r="M51" s="51"/>
      <c r="N51" s="128"/>
      <c r="O51" s="53"/>
      <c r="P51" s="54"/>
      <c r="Q51" s="54"/>
      <c r="R51" s="54"/>
      <c r="S51" s="54"/>
      <c r="T51" s="54"/>
      <c r="U51" s="55"/>
      <c r="V51" s="56"/>
    </row>
    <row r="52" spans="2:22" ht="24" x14ac:dyDescent="0.2">
      <c r="D52" s="142" t="s">
        <v>77</v>
      </c>
      <c r="E52" s="148" t="s">
        <v>199</v>
      </c>
      <c r="F52" s="43"/>
      <c r="G52" s="43"/>
      <c r="H52" s="43"/>
      <c r="I52" s="43"/>
      <c r="J52" s="179" t="b">
        <f t="shared" si="3"/>
        <v>0</v>
      </c>
      <c r="K52" s="51"/>
      <c r="L52" s="52"/>
      <c r="M52" s="51"/>
      <c r="N52" s="128"/>
      <c r="O52" s="53"/>
      <c r="P52" s="54"/>
      <c r="Q52" s="54"/>
      <c r="R52" s="54"/>
      <c r="S52" s="54"/>
      <c r="T52" s="54"/>
      <c r="U52" s="55"/>
      <c r="V52" s="56"/>
    </row>
    <row r="53" spans="2:22" ht="24.75" thickBot="1" x14ac:dyDescent="0.25">
      <c r="D53" s="144" t="s">
        <v>78</v>
      </c>
      <c r="E53" s="150" t="s">
        <v>143</v>
      </c>
      <c r="F53" s="43"/>
      <c r="G53" s="43"/>
      <c r="H53" s="43"/>
      <c r="I53" s="43"/>
      <c r="J53" s="179" t="b">
        <f t="shared" si="3"/>
        <v>0</v>
      </c>
      <c r="K53" s="57"/>
      <c r="L53" s="71"/>
      <c r="M53" s="57"/>
      <c r="N53" s="129"/>
      <c r="O53" s="59"/>
      <c r="P53" s="60"/>
      <c r="Q53" s="60"/>
      <c r="R53" s="60"/>
      <c r="S53" s="60"/>
      <c r="T53" s="60"/>
      <c r="U53" s="61"/>
      <c r="V53" s="62"/>
    </row>
    <row r="54" spans="2:22" s="5" customFormat="1" ht="15.75" customHeight="1" thickBot="1" x14ac:dyDescent="0.3">
      <c r="B54" s="113"/>
      <c r="C54" s="113"/>
      <c r="D54" s="226" t="s">
        <v>103</v>
      </c>
      <c r="E54" s="227"/>
      <c r="F54" s="89">
        <f>SUM(J47:J53)</f>
        <v>0</v>
      </c>
      <c r="G54" s="87"/>
      <c r="H54" s="87"/>
      <c r="I54" s="87"/>
      <c r="J54" s="183" t="str">
        <f>IF(F54=0,"",AVERAGE(J47:J53))</f>
        <v/>
      </c>
      <c r="K54" s="85"/>
      <c r="L54" s="29"/>
      <c r="M54" s="30"/>
      <c r="N54" s="30"/>
      <c r="O54" s="119"/>
      <c r="P54" s="119"/>
      <c r="Q54" s="119"/>
      <c r="R54" s="119"/>
      <c r="S54" s="119"/>
      <c r="T54" s="119"/>
      <c r="U54" s="119"/>
      <c r="V54" s="120"/>
    </row>
    <row r="55" spans="2:22" s="5" customFormat="1" ht="15.75" customHeight="1" thickBot="1" x14ac:dyDescent="0.25">
      <c r="B55" s="113"/>
      <c r="C55" s="113"/>
      <c r="D55" s="220">
        <v>2</v>
      </c>
      <c r="E55" s="224" t="s">
        <v>23</v>
      </c>
      <c r="F55" s="209" t="s">
        <v>9</v>
      </c>
      <c r="G55" s="211" t="s">
        <v>22</v>
      </c>
      <c r="H55" s="211" t="s">
        <v>8</v>
      </c>
      <c r="I55" s="213" t="s">
        <v>262</v>
      </c>
      <c r="J55" s="215" t="s">
        <v>263</v>
      </c>
      <c r="K55" s="200" t="s">
        <v>261</v>
      </c>
      <c r="L55" s="200" t="s">
        <v>270</v>
      </c>
      <c r="M55" s="200" t="s">
        <v>269</v>
      </c>
      <c r="N55" s="200" t="s">
        <v>268</v>
      </c>
      <c r="O55" s="202" t="s">
        <v>276</v>
      </c>
      <c r="P55" s="203"/>
      <c r="Q55" s="203"/>
      <c r="R55" s="203"/>
      <c r="S55" s="203"/>
      <c r="T55" s="203"/>
      <c r="U55" s="203"/>
      <c r="V55" s="204"/>
    </row>
    <row r="56" spans="2:22" s="5" customFormat="1" ht="35.25" customHeight="1" thickBot="1" x14ac:dyDescent="0.25">
      <c r="B56" s="113"/>
      <c r="C56" s="113"/>
      <c r="D56" s="221"/>
      <c r="E56" s="225"/>
      <c r="F56" s="222"/>
      <c r="G56" s="223"/>
      <c r="H56" s="223"/>
      <c r="I56" s="218"/>
      <c r="J56" s="219"/>
      <c r="K56" s="217"/>
      <c r="L56" s="217"/>
      <c r="M56" s="217"/>
      <c r="N56" s="201"/>
      <c r="O56" s="107" t="s">
        <v>279</v>
      </c>
      <c r="P56" s="130" t="s">
        <v>278</v>
      </c>
      <c r="Q56" s="106" t="s">
        <v>279</v>
      </c>
      <c r="R56" s="130" t="s">
        <v>278</v>
      </c>
      <c r="S56" s="106" t="s">
        <v>279</v>
      </c>
      <c r="T56" s="130" t="s">
        <v>278</v>
      </c>
      <c r="U56" s="106" t="s">
        <v>279</v>
      </c>
      <c r="V56" s="131" t="s">
        <v>278</v>
      </c>
    </row>
    <row r="57" spans="2:22" s="5" customFormat="1" ht="12" customHeight="1" x14ac:dyDescent="0.2">
      <c r="B57" s="113"/>
      <c r="C57" s="113"/>
      <c r="D57" s="153" t="s">
        <v>3</v>
      </c>
      <c r="E57" s="154" t="s">
        <v>18</v>
      </c>
      <c r="F57" s="102"/>
      <c r="G57" s="103"/>
      <c r="H57" s="103"/>
      <c r="I57" s="103"/>
      <c r="J57" s="184"/>
      <c r="K57" s="36"/>
      <c r="L57" s="37"/>
      <c r="M57" s="45"/>
      <c r="N57" s="36"/>
      <c r="O57" s="102"/>
      <c r="P57" s="103"/>
      <c r="Q57" s="103"/>
      <c r="R57" s="103"/>
      <c r="S57" s="103"/>
      <c r="T57" s="103"/>
      <c r="U57" s="132"/>
      <c r="V57" s="133"/>
    </row>
    <row r="58" spans="2:22" ht="27" customHeight="1" x14ac:dyDescent="0.2">
      <c r="D58" s="142" t="s">
        <v>35</v>
      </c>
      <c r="E58" s="155" t="s">
        <v>162</v>
      </c>
      <c r="F58" s="73"/>
      <c r="G58" s="43"/>
      <c r="H58" s="43"/>
      <c r="I58" s="43"/>
      <c r="J58" s="179" t="b">
        <f t="shared" ref="J58:J65" si="4">IF(F58="X",1,IF(G58="X",0.5,IF(H58="X",0.001,IF(I58="X",""))))</f>
        <v>0</v>
      </c>
      <c r="K58" s="52"/>
      <c r="L58" s="51"/>
      <c r="M58" s="51"/>
      <c r="N58" s="52"/>
      <c r="O58" s="53"/>
      <c r="P58" s="54"/>
      <c r="Q58" s="54"/>
      <c r="R58" s="54"/>
      <c r="S58" s="54"/>
      <c r="T58" s="54"/>
      <c r="U58" s="55"/>
      <c r="V58" s="56"/>
    </row>
    <row r="59" spans="2:22" ht="24.6" customHeight="1" x14ac:dyDescent="0.2">
      <c r="D59" s="142" t="s">
        <v>36</v>
      </c>
      <c r="E59" s="155" t="s">
        <v>200</v>
      </c>
      <c r="F59" s="73"/>
      <c r="G59" s="43"/>
      <c r="H59" s="43"/>
      <c r="I59" s="43"/>
      <c r="J59" s="179" t="b">
        <f t="shared" si="4"/>
        <v>0</v>
      </c>
      <c r="K59" s="52"/>
      <c r="L59" s="51"/>
      <c r="M59" s="51"/>
      <c r="N59" s="52"/>
      <c r="O59" s="53"/>
      <c r="P59" s="54"/>
      <c r="Q59" s="54"/>
      <c r="R59" s="54"/>
      <c r="S59" s="54"/>
      <c r="T59" s="54"/>
      <c r="U59" s="55"/>
      <c r="V59" s="56"/>
    </row>
    <row r="60" spans="2:22" ht="26.1" customHeight="1" x14ac:dyDescent="0.2">
      <c r="D60" s="142" t="s">
        <v>37</v>
      </c>
      <c r="E60" s="155" t="s">
        <v>144</v>
      </c>
      <c r="F60" s="73"/>
      <c r="G60" s="43"/>
      <c r="H60" s="43"/>
      <c r="I60" s="43"/>
      <c r="J60" s="179" t="b">
        <f t="shared" si="4"/>
        <v>0</v>
      </c>
      <c r="K60" s="52"/>
      <c r="L60" s="51"/>
      <c r="M60" s="51"/>
      <c r="N60" s="52"/>
      <c r="O60" s="53"/>
      <c r="P60" s="54"/>
      <c r="Q60" s="54"/>
      <c r="R60" s="54"/>
      <c r="S60" s="54"/>
      <c r="T60" s="54"/>
      <c r="U60" s="55"/>
      <c r="V60" s="56"/>
    </row>
    <row r="61" spans="2:22" ht="23.1" customHeight="1" x14ac:dyDescent="0.2">
      <c r="D61" s="142" t="s">
        <v>38</v>
      </c>
      <c r="E61" s="155" t="s">
        <v>145</v>
      </c>
      <c r="F61" s="73"/>
      <c r="G61" s="43"/>
      <c r="H61" s="43"/>
      <c r="I61" s="43"/>
      <c r="J61" s="179" t="b">
        <f t="shared" si="4"/>
        <v>0</v>
      </c>
      <c r="K61" s="52"/>
      <c r="L61" s="51"/>
      <c r="M61" s="51"/>
      <c r="N61" s="52"/>
      <c r="O61" s="53"/>
      <c r="P61" s="54"/>
      <c r="Q61" s="54"/>
      <c r="R61" s="54"/>
      <c r="S61" s="54"/>
      <c r="T61" s="54"/>
      <c r="U61" s="55"/>
      <c r="V61" s="56"/>
    </row>
    <row r="62" spans="2:22" ht="16.5" customHeight="1" x14ac:dyDescent="0.2">
      <c r="D62" s="142" t="s">
        <v>39</v>
      </c>
      <c r="E62" s="155" t="s">
        <v>146</v>
      </c>
      <c r="F62" s="73"/>
      <c r="G62" s="43"/>
      <c r="H62" s="43"/>
      <c r="I62" s="43"/>
      <c r="J62" s="179" t="b">
        <f t="shared" si="4"/>
        <v>0</v>
      </c>
      <c r="K62" s="52"/>
      <c r="L62" s="51"/>
      <c r="M62" s="51"/>
      <c r="N62" s="52"/>
      <c r="O62" s="53"/>
      <c r="P62" s="54"/>
      <c r="Q62" s="54"/>
      <c r="R62" s="54"/>
      <c r="S62" s="54"/>
      <c r="T62" s="54"/>
      <c r="U62" s="55"/>
      <c r="V62" s="56"/>
    </row>
    <row r="63" spans="2:22" ht="24.6" customHeight="1" x14ac:dyDescent="0.2">
      <c r="D63" s="142" t="s">
        <v>79</v>
      </c>
      <c r="E63" s="155" t="s">
        <v>163</v>
      </c>
      <c r="F63" s="73"/>
      <c r="G63" s="43"/>
      <c r="H63" s="43"/>
      <c r="I63" s="43"/>
      <c r="J63" s="179" t="b">
        <f t="shared" si="4"/>
        <v>0</v>
      </c>
      <c r="K63" s="52"/>
      <c r="L63" s="51"/>
      <c r="M63" s="51"/>
      <c r="N63" s="52"/>
      <c r="O63" s="53"/>
      <c r="P63" s="54"/>
      <c r="Q63" s="54"/>
      <c r="R63" s="54"/>
      <c r="S63" s="54"/>
      <c r="T63" s="54"/>
      <c r="U63" s="55"/>
      <c r="V63" s="56"/>
    </row>
    <row r="64" spans="2:22" ht="24.6" customHeight="1" x14ac:dyDescent="0.2">
      <c r="D64" s="142" t="s">
        <v>80</v>
      </c>
      <c r="E64" s="155" t="s">
        <v>201</v>
      </c>
      <c r="F64" s="73"/>
      <c r="G64" s="43"/>
      <c r="H64" s="43"/>
      <c r="I64" s="43"/>
      <c r="J64" s="179" t="b">
        <f t="shared" si="4"/>
        <v>0</v>
      </c>
      <c r="K64" s="52"/>
      <c r="L64" s="51"/>
      <c r="M64" s="51"/>
      <c r="N64" s="52"/>
      <c r="O64" s="53"/>
      <c r="P64" s="54"/>
      <c r="Q64" s="54"/>
      <c r="R64" s="54"/>
      <c r="S64" s="54"/>
      <c r="T64" s="54"/>
      <c r="U64" s="55"/>
      <c r="V64" s="56"/>
    </row>
    <row r="65" spans="2:22" ht="24.6" customHeight="1" thickBot="1" x14ac:dyDescent="0.25">
      <c r="D65" s="142" t="s">
        <v>224</v>
      </c>
      <c r="E65" s="155" t="s">
        <v>147</v>
      </c>
      <c r="F65" s="74"/>
      <c r="G65" s="44"/>
      <c r="H65" s="44"/>
      <c r="I65" s="44"/>
      <c r="J65" s="179" t="b">
        <f t="shared" si="4"/>
        <v>0</v>
      </c>
      <c r="K65" s="52"/>
      <c r="L65" s="57"/>
      <c r="M65" s="57"/>
      <c r="N65" s="71"/>
      <c r="O65" s="59"/>
      <c r="P65" s="60"/>
      <c r="Q65" s="60"/>
      <c r="R65" s="60"/>
      <c r="S65" s="60"/>
      <c r="T65" s="60"/>
      <c r="U65" s="61"/>
      <c r="V65" s="62"/>
    </row>
    <row r="66" spans="2:22" s="5" customFormat="1" ht="15.75" customHeight="1" thickBot="1" x14ac:dyDescent="0.25">
      <c r="B66" s="113"/>
      <c r="C66" s="113"/>
      <c r="D66" s="226" t="s">
        <v>104</v>
      </c>
      <c r="E66" s="227"/>
      <c r="F66" s="89">
        <f>SUM(J58:J65)</f>
        <v>0</v>
      </c>
      <c r="G66" s="87"/>
      <c r="H66" s="87"/>
      <c r="I66" s="88"/>
      <c r="J66" s="183" t="str">
        <f>IF(F66=0,"",AVERAGE(J58:J65))</f>
        <v/>
      </c>
      <c r="K66" s="226"/>
      <c r="L66" s="258"/>
      <c r="M66" s="258"/>
      <c r="N66" s="258"/>
      <c r="O66" s="259"/>
      <c r="P66" s="259"/>
      <c r="Q66" s="259"/>
      <c r="R66" s="259"/>
      <c r="S66" s="259"/>
      <c r="T66" s="259"/>
      <c r="U66" s="259"/>
      <c r="V66" s="260"/>
    </row>
    <row r="67" spans="2:22" s="5" customFormat="1" ht="15.75" customHeight="1" thickBot="1" x14ac:dyDescent="0.25">
      <c r="B67" s="113"/>
      <c r="C67" s="113"/>
      <c r="D67" s="230" t="s">
        <v>2</v>
      </c>
      <c r="E67" s="224" t="s">
        <v>19</v>
      </c>
      <c r="F67" s="209" t="s">
        <v>9</v>
      </c>
      <c r="G67" s="211" t="s">
        <v>22</v>
      </c>
      <c r="H67" s="211" t="s">
        <v>8</v>
      </c>
      <c r="I67" s="213" t="s">
        <v>262</v>
      </c>
      <c r="J67" s="215" t="s">
        <v>263</v>
      </c>
      <c r="K67" s="200" t="s">
        <v>261</v>
      </c>
      <c r="L67" s="200" t="s">
        <v>270</v>
      </c>
      <c r="M67" s="200" t="s">
        <v>269</v>
      </c>
      <c r="N67" s="200" t="s">
        <v>268</v>
      </c>
      <c r="O67" s="202" t="s">
        <v>276</v>
      </c>
      <c r="P67" s="203"/>
      <c r="Q67" s="203"/>
      <c r="R67" s="203"/>
      <c r="S67" s="203"/>
      <c r="T67" s="203"/>
      <c r="U67" s="203"/>
      <c r="V67" s="204"/>
    </row>
    <row r="68" spans="2:22" s="5" customFormat="1" ht="32.25" customHeight="1" thickBot="1" x14ac:dyDescent="0.25">
      <c r="B68" s="113"/>
      <c r="C68" s="113"/>
      <c r="D68" s="231"/>
      <c r="E68" s="225"/>
      <c r="F68" s="222"/>
      <c r="G68" s="223"/>
      <c r="H68" s="223"/>
      <c r="I68" s="218"/>
      <c r="J68" s="219"/>
      <c r="K68" s="217"/>
      <c r="L68" s="217"/>
      <c r="M68" s="217"/>
      <c r="N68" s="201"/>
      <c r="O68" s="107" t="s">
        <v>279</v>
      </c>
      <c r="P68" s="130" t="s">
        <v>278</v>
      </c>
      <c r="Q68" s="106" t="s">
        <v>279</v>
      </c>
      <c r="R68" s="130" t="s">
        <v>278</v>
      </c>
      <c r="S68" s="106" t="s">
        <v>279</v>
      </c>
      <c r="T68" s="130" t="s">
        <v>278</v>
      </c>
      <c r="U68" s="106" t="s">
        <v>279</v>
      </c>
      <c r="V68" s="131" t="s">
        <v>278</v>
      </c>
    </row>
    <row r="69" spans="2:22" ht="28.5" customHeight="1" x14ac:dyDescent="0.2">
      <c r="D69" s="146" t="s">
        <v>40</v>
      </c>
      <c r="E69" s="156" t="s">
        <v>202</v>
      </c>
      <c r="F69" s="94"/>
      <c r="G69" s="42"/>
      <c r="H69" s="42"/>
      <c r="I69" s="42"/>
      <c r="J69" s="179" t="b">
        <f t="shared" ref="J69:J73" si="5">IF(F69="X",1,IF(G69="X",0.5,IF(H69="X",0.001,IF(I69="X",""))))</f>
        <v>0</v>
      </c>
      <c r="K69" s="64"/>
      <c r="L69" s="63"/>
      <c r="M69" s="45"/>
      <c r="N69" s="64"/>
      <c r="O69" s="47"/>
      <c r="P69" s="48"/>
      <c r="Q69" s="48"/>
      <c r="R69" s="48"/>
      <c r="S69" s="48"/>
      <c r="T69" s="48"/>
      <c r="U69" s="49"/>
      <c r="V69" s="50"/>
    </row>
    <row r="70" spans="2:22" ht="18.95" customHeight="1" x14ac:dyDescent="0.2">
      <c r="D70" s="142" t="s">
        <v>225</v>
      </c>
      <c r="E70" s="155" t="s">
        <v>203</v>
      </c>
      <c r="F70" s="73"/>
      <c r="G70" s="43"/>
      <c r="H70" s="43"/>
      <c r="I70" s="43"/>
      <c r="J70" s="179" t="b">
        <f t="shared" si="5"/>
        <v>0</v>
      </c>
      <c r="K70" s="52"/>
      <c r="L70" s="51"/>
      <c r="M70" s="51"/>
      <c r="N70" s="52"/>
      <c r="O70" s="53"/>
      <c r="P70" s="54"/>
      <c r="Q70" s="54"/>
      <c r="R70" s="54"/>
      <c r="S70" s="54"/>
      <c r="T70" s="54"/>
      <c r="U70" s="55"/>
      <c r="V70" s="56"/>
    </row>
    <row r="71" spans="2:22" ht="18.95" customHeight="1" x14ac:dyDescent="0.2">
      <c r="D71" s="142" t="s">
        <v>226</v>
      </c>
      <c r="E71" s="155" t="s">
        <v>204</v>
      </c>
      <c r="F71" s="73"/>
      <c r="G71" s="43"/>
      <c r="H71" s="43"/>
      <c r="I71" s="43"/>
      <c r="J71" s="179" t="b">
        <f t="shared" si="5"/>
        <v>0</v>
      </c>
      <c r="K71" s="52"/>
      <c r="L71" s="51"/>
      <c r="M71" s="51"/>
      <c r="N71" s="52"/>
      <c r="O71" s="53"/>
      <c r="P71" s="54"/>
      <c r="Q71" s="54"/>
      <c r="R71" s="54"/>
      <c r="S71" s="54"/>
      <c r="T71" s="54"/>
      <c r="U71" s="55"/>
      <c r="V71" s="56"/>
    </row>
    <row r="72" spans="2:22" ht="31.5" customHeight="1" x14ac:dyDescent="0.2">
      <c r="D72" s="142" t="s">
        <v>227</v>
      </c>
      <c r="E72" s="155" t="s">
        <v>183</v>
      </c>
      <c r="F72" s="73"/>
      <c r="G72" s="43"/>
      <c r="H72" s="43"/>
      <c r="I72" s="43"/>
      <c r="J72" s="179" t="b">
        <f t="shared" si="5"/>
        <v>0</v>
      </c>
      <c r="K72" s="52"/>
      <c r="L72" s="51"/>
      <c r="M72" s="51"/>
      <c r="N72" s="52"/>
      <c r="O72" s="53"/>
      <c r="P72" s="54"/>
      <c r="Q72" s="54"/>
      <c r="R72" s="54"/>
      <c r="S72" s="54"/>
      <c r="T72" s="54"/>
      <c r="U72" s="55"/>
      <c r="V72" s="56"/>
    </row>
    <row r="73" spans="2:22" ht="40.5" customHeight="1" thickBot="1" x14ac:dyDescent="0.25">
      <c r="D73" s="144" t="s">
        <v>228</v>
      </c>
      <c r="E73" s="157" t="s">
        <v>184</v>
      </c>
      <c r="F73" s="74"/>
      <c r="G73" s="44"/>
      <c r="H73" s="44"/>
      <c r="I73" s="44"/>
      <c r="J73" s="179" t="b">
        <f t="shared" si="5"/>
        <v>0</v>
      </c>
      <c r="K73" s="71"/>
      <c r="L73" s="57"/>
      <c r="M73" s="57"/>
      <c r="N73" s="71"/>
      <c r="O73" s="59"/>
      <c r="P73" s="60"/>
      <c r="Q73" s="60"/>
      <c r="R73" s="60"/>
      <c r="S73" s="60"/>
      <c r="T73" s="60"/>
      <c r="U73" s="61"/>
      <c r="V73" s="62"/>
    </row>
    <row r="74" spans="2:22" s="5" customFormat="1" ht="15.75" customHeight="1" thickBot="1" x14ac:dyDescent="0.3">
      <c r="B74" s="113"/>
      <c r="C74" s="113"/>
      <c r="D74" s="226" t="s">
        <v>105</v>
      </c>
      <c r="E74" s="227"/>
      <c r="F74" s="89">
        <f>SUM(J69:J73)</f>
        <v>0</v>
      </c>
      <c r="G74" s="87"/>
      <c r="H74" s="87"/>
      <c r="I74" s="87"/>
      <c r="J74" s="183" t="str">
        <f>IF(F74=0,"",AVERAGE(J69:J73))</f>
        <v/>
      </c>
      <c r="K74" s="28"/>
      <c r="L74" s="29"/>
      <c r="M74" s="30"/>
      <c r="N74" s="30"/>
      <c r="O74" s="119"/>
      <c r="P74" s="119"/>
      <c r="Q74" s="119"/>
      <c r="R74" s="119"/>
      <c r="S74" s="119"/>
      <c r="T74" s="119"/>
      <c r="U74" s="119"/>
      <c r="V74" s="120"/>
    </row>
    <row r="75" spans="2:22" s="5" customFormat="1" ht="15.75" customHeight="1" thickBot="1" x14ac:dyDescent="0.25">
      <c r="B75" s="113"/>
      <c r="C75" s="113"/>
      <c r="D75" s="205" t="s">
        <v>1</v>
      </c>
      <c r="E75" s="224" t="s">
        <v>15</v>
      </c>
      <c r="F75" s="209" t="s">
        <v>9</v>
      </c>
      <c r="G75" s="211" t="s">
        <v>22</v>
      </c>
      <c r="H75" s="211" t="s">
        <v>8</v>
      </c>
      <c r="I75" s="213" t="s">
        <v>262</v>
      </c>
      <c r="J75" s="215" t="s">
        <v>263</v>
      </c>
      <c r="K75" s="200" t="s">
        <v>261</v>
      </c>
      <c r="L75" s="200" t="s">
        <v>270</v>
      </c>
      <c r="M75" s="200" t="s">
        <v>269</v>
      </c>
      <c r="N75" s="200" t="s">
        <v>268</v>
      </c>
      <c r="O75" s="202" t="s">
        <v>276</v>
      </c>
      <c r="P75" s="203"/>
      <c r="Q75" s="203"/>
      <c r="R75" s="203"/>
      <c r="S75" s="203"/>
      <c r="T75" s="203"/>
      <c r="U75" s="203"/>
      <c r="V75" s="204"/>
    </row>
    <row r="76" spans="2:22" s="5" customFormat="1" ht="33" customHeight="1" thickBot="1" x14ac:dyDescent="0.25">
      <c r="B76" s="113"/>
      <c r="C76" s="113"/>
      <c r="D76" s="206"/>
      <c r="E76" s="225"/>
      <c r="F76" s="222"/>
      <c r="G76" s="223"/>
      <c r="H76" s="223"/>
      <c r="I76" s="218"/>
      <c r="J76" s="219"/>
      <c r="K76" s="217"/>
      <c r="L76" s="217"/>
      <c r="M76" s="217"/>
      <c r="N76" s="201"/>
      <c r="O76" s="35" t="s">
        <v>279</v>
      </c>
      <c r="P76" s="125" t="s">
        <v>278</v>
      </c>
      <c r="Q76" s="32" t="s">
        <v>279</v>
      </c>
      <c r="R76" s="125" t="s">
        <v>278</v>
      </c>
      <c r="S76" s="32" t="s">
        <v>279</v>
      </c>
      <c r="T76" s="125" t="s">
        <v>278</v>
      </c>
      <c r="U76" s="32" t="s">
        <v>279</v>
      </c>
      <c r="V76" s="126" t="s">
        <v>278</v>
      </c>
    </row>
    <row r="77" spans="2:22" x14ac:dyDescent="0.2">
      <c r="D77" s="146" t="s">
        <v>41</v>
      </c>
      <c r="E77" s="156" t="s">
        <v>205</v>
      </c>
      <c r="F77" s="94"/>
      <c r="G77" s="42"/>
      <c r="H77" s="42"/>
      <c r="I77" s="42"/>
      <c r="J77" s="178" t="b">
        <f t="shared" ref="J77:J87" si="6">IF(F77="X",1,IF(G77="X",0.5,IF(H77="X",0.001,IF(I77="X",""))))</f>
        <v>0</v>
      </c>
      <c r="K77" s="64"/>
      <c r="L77" s="63"/>
      <c r="M77" s="51"/>
      <c r="N77" s="64"/>
      <c r="O77" s="63"/>
      <c r="P77" s="65"/>
      <c r="Q77" s="117"/>
      <c r="R77" s="117"/>
      <c r="S77" s="117"/>
      <c r="T77" s="66"/>
      <c r="U77" s="67"/>
      <c r="V77" s="68"/>
    </row>
    <row r="78" spans="2:22" ht="24" x14ac:dyDescent="0.2">
      <c r="D78" s="142" t="s">
        <v>42</v>
      </c>
      <c r="E78" s="155" t="s">
        <v>148</v>
      </c>
      <c r="F78" s="73"/>
      <c r="G78" s="43"/>
      <c r="H78" s="43"/>
      <c r="I78" s="43"/>
      <c r="J78" s="179" t="b">
        <f t="shared" si="6"/>
        <v>0</v>
      </c>
      <c r="K78" s="52"/>
      <c r="L78" s="51"/>
      <c r="M78" s="51"/>
      <c r="N78" s="52"/>
      <c r="O78" s="51"/>
      <c r="P78" s="53"/>
      <c r="Q78" s="115"/>
      <c r="R78" s="115"/>
      <c r="S78" s="115"/>
      <c r="T78" s="54"/>
      <c r="U78" s="55"/>
      <c r="V78" s="56"/>
    </row>
    <row r="79" spans="2:22" ht="24" x14ac:dyDescent="0.2">
      <c r="D79" s="142" t="s">
        <v>43</v>
      </c>
      <c r="E79" s="155" t="s">
        <v>49</v>
      </c>
      <c r="F79" s="73"/>
      <c r="G79" s="43"/>
      <c r="H79" s="43"/>
      <c r="I79" s="43"/>
      <c r="J79" s="179" t="b">
        <f t="shared" si="6"/>
        <v>0</v>
      </c>
      <c r="K79" s="52"/>
      <c r="L79" s="51"/>
      <c r="M79" s="51"/>
      <c r="N79" s="52"/>
      <c r="O79" s="51"/>
      <c r="P79" s="53"/>
      <c r="Q79" s="115"/>
      <c r="R79" s="115"/>
      <c r="S79" s="115"/>
      <c r="T79" s="54"/>
      <c r="U79" s="55"/>
      <c r="V79" s="56"/>
    </row>
    <row r="80" spans="2:22" x14ac:dyDescent="0.2">
      <c r="D80" s="142" t="s">
        <v>229</v>
      </c>
      <c r="E80" s="155" t="s">
        <v>164</v>
      </c>
      <c r="F80" s="73"/>
      <c r="G80" s="43"/>
      <c r="H80" s="43"/>
      <c r="I80" s="43"/>
      <c r="J80" s="179" t="b">
        <f t="shared" si="6"/>
        <v>0</v>
      </c>
      <c r="K80" s="52"/>
      <c r="L80" s="51"/>
      <c r="M80" s="51"/>
      <c r="N80" s="52"/>
      <c r="O80" s="51"/>
      <c r="P80" s="53"/>
      <c r="Q80" s="115"/>
      <c r="R80" s="115"/>
      <c r="S80" s="115"/>
      <c r="T80" s="54"/>
      <c r="U80" s="55"/>
      <c r="V80" s="56"/>
    </row>
    <row r="81" spans="2:22" ht="24" x14ac:dyDescent="0.2">
      <c r="D81" s="142" t="s">
        <v>230</v>
      </c>
      <c r="E81" s="155" t="s">
        <v>206</v>
      </c>
      <c r="F81" s="73"/>
      <c r="G81" s="43"/>
      <c r="H81" s="43"/>
      <c r="I81" s="43"/>
      <c r="J81" s="179" t="b">
        <f t="shared" si="6"/>
        <v>0</v>
      </c>
      <c r="K81" s="52"/>
      <c r="L81" s="51"/>
      <c r="M81" s="51"/>
      <c r="N81" s="52"/>
      <c r="O81" s="51"/>
      <c r="P81" s="53"/>
      <c r="Q81" s="115"/>
      <c r="R81" s="115"/>
      <c r="S81" s="115"/>
      <c r="T81" s="54"/>
      <c r="U81" s="55"/>
      <c r="V81" s="56"/>
    </row>
    <row r="82" spans="2:22" ht="24" x14ac:dyDescent="0.2">
      <c r="D82" s="142" t="s">
        <v>231</v>
      </c>
      <c r="E82" s="155" t="s">
        <v>207</v>
      </c>
      <c r="F82" s="73"/>
      <c r="G82" s="43"/>
      <c r="H82" s="43"/>
      <c r="I82" s="43"/>
      <c r="J82" s="179" t="b">
        <f t="shared" si="6"/>
        <v>0</v>
      </c>
      <c r="K82" s="52"/>
      <c r="L82" s="51"/>
      <c r="M82" s="51"/>
      <c r="N82" s="52"/>
      <c r="O82" s="51"/>
      <c r="P82" s="53"/>
      <c r="Q82" s="115"/>
      <c r="R82" s="115"/>
      <c r="S82" s="115"/>
      <c r="T82" s="54"/>
      <c r="U82" s="55"/>
      <c r="V82" s="56"/>
    </row>
    <row r="83" spans="2:22" ht="24" x14ac:dyDescent="0.2">
      <c r="D83" s="142" t="s">
        <v>232</v>
      </c>
      <c r="E83" s="155" t="s">
        <v>208</v>
      </c>
      <c r="F83" s="73"/>
      <c r="G83" s="43"/>
      <c r="H83" s="43"/>
      <c r="I83" s="43"/>
      <c r="J83" s="179" t="b">
        <f t="shared" si="6"/>
        <v>0</v>
      </c>
      <c r="K83" s="52"/>
      <c r="L83" s="51"/>
      <c r="M83" s="51"/>
      <c r="N83" s="52"/>
      <c r="O83" s="51"/>
      <c r="P83" s="53"/>
      <c r="Q83" s="115"/>
      <c r="R83" s="115"/>
      <c r="S83" s="115"/>
      <c r="T83" s="54"/>
      <c r="U83" s="55"/>
      <c r="V83" s="56"/>
    </row>
    <row r="84" spans="2:22" ht="24" x14ac:dyDescent="0.2">
      <c r="D84" s="142" t="s">
        <v>233</v>
      </c>
      <c r="E84" s="155" t="s">
        <v>209</v>
      </c>
      <c r="F84" s="73"/>
      <c r="G84" s="43"/>
      <c r="H84" s="43"/>
      <c r="I84" s="43"/>
      <c r="J84" s="179" t="b">
        <f t="shared" si="6"/>
        <v>0</v>
      </c>
      <c r="K84" s="52"/>
      <c r="L84" s="51"/>
      <c r="M84" s="51"/>
      <c r="N84" s="52"/>
      <c r="O84" s="51"/>
      <c r="P84" s="53"/>
      <c r="Q84" s="115"/>
      <c r="R84" s="115"/>
      <c r="S84" s="115"/>
      <c r="T84" s="54"/>
      <c r="U84" s="55"/>
      <c r="V84" s="56"/>
    </row>
    <row r="85" spans="2:22" ht="36" x14ac:dyDescent="0.2">
      <c r="D85" s="142" t="s">
        <v>234</v>
      </c>
      <c r="E85" s="155" t="s">
        <v>185</v>
      </c>
      <c r="F85" s="73"/>
      <c r="G85" s="43"/>
      <c r="H85" s="43"/>
      <c r="I85" s="43"/>
      <c r="J85" s="179" t="b">
        <f t="shared" si="6"/>
        <v>0</v>
      </c>
      <c r="K85" s="52"/>
      <c r="L85" s="51"/>
      <c r="M85" s="51"/>
      <c r="N85" s="52"/>
      <c r="O85" s="51"/>
      <c r="P85" s="53"/>
      <c r="Q85" s="115"/>
      <c r="R85" s="115"/>
      <c r="S85" s="115"/>
      <c r="T85" s="54"/>
      <c r="U85" s="55"/>
      <c r="V85" s="56"/>
    </row>
    <row r="86" spans="2:22" x14ac:dyDescent="0.2">
      <c r="D86" s="142" t="s">
        <v>235</v>
      </c>
      <c r="E86" s="155" t="s">
        <v>210</v>
      </c>
      <c r="F86" s="73"/>
      <c r="G86" s="43"/>
      <c r="H86" s="43"/>
      <c r="I86" s="43"/>
      <c r="J86" s="179" t="b">
        <f t="shared" si="6"/>
        <v>0</v>
      </c>
      <c r="K86" s="52"/>
      <c r="L86" s="51"/>
      <c r="M86" s="51"/>
      <c r="N86" s="52"/>
      <c r="O86" s="51"/>
      <c r="P86" s="53"/>
      <c r="Q86" s="115"/>
      <c r="R86" s="115"/>
      <c r="S86" s="115"/>
      <c r="T86" s="54"/>
      <c r="U86" s="55"/>
      <c r="V86" s="56"/>
    </row>
    <row r="87" spans="2:22" ht="24.75" thickBot="1" x14ac:dyDescent="0.25">
      <c r="D87" s="158" t="s">
        <v>236</v>
      </c>
      <c r="E87" s="157" t="s">
        <v>211</v>
      </c>
      <c r="F87" s="74"/>
      <c r="G87" s="44"/>
      <c r="H87" s="44"/>
      <c r="I87" s="44"/>
      <c r="J87" s="180" t="b">
        <f t="shared" si="6"/>
        <v>0</v>
      </c>
      <c r="K87" s="71"/>
      <c r="L87" s="57"/>
      <c r="M87" s="51"/>
      <c r="N87" s="71"/>
      <c r="O87" s="57"/>
      <c r="P87" s="59"/>
      <c r="Q87" s="116"/>
      <c r="R87" s="116"/>
      <c r="S87" s="116"/>
      <c r="T87" s="60"/>
      <c r="U87" s="61"/>
      <c r="V87" s="62"/>
    </row>
    <row r="88" spans="2:22" s="5" customFormat="1" ht="15.75" customHeight="1" thickBot="1" x14ac:dyDescent="0.3">
      <c r="B88" s="113"/>
      <c r="C88" s="113"/>
      <c r="D88" s="226" t="s">
        <v>106</v>
      </c>
      <c r="E88" s="258"/>
      <c r="F88" s="89">
        <f>SUM(J77:J87)</f>
        <v>0</v>
      </c>
      <c r="G88" s="87"/>
      <c r="H88" s="87"/>
      <c r="I88" s="90"/>
      <c r="J88" s="183" t="str">
        <f>IF(F88=0,"",AVERAGE(J77:J87))</f>
        <v/>
      </c>
      <c r="K88" s="101"/>
      <c r="L88" s="100"/>
      <c r="M88" s="30"/>
      <c r="N88" s="30"/>
      <c r="O88" s="30"/>
      <c r="P88" s="30"/>
      <c r="Q88" s="30"/>
      <c r="R88" s="30"/>
      <c r="S88" s="30"/>
      <c r="T88" s="30"/>
      <c r="U88" s="30"/>
      <c r="V88" s="31"/>
    </row>
    <row r="89" spans="2:22" s="5" customFormat="1" ht="15.75" customHeight="1" thickBot="1" x14ac:dyDescent="0.25">
      <c r="B89" s="113"/>
      <c r="C89" s="113"/>
      <c r="D89" s="205" t="s">
        <v>0</v>
      </c>
      <c r="E89" s="224" t="s">
        <v>16</v>
      </c>
      <c r="F89" s="209" t="s">
        <v>9</v>
      </c>
      <c r="G89" s="211" t="s">
        <v>22</v>
      </c>
      <c r="H89" s="211" t="s">
        <v>8</v>
      </c>
      <c r="I89" s="213" t="s">
        <v>262</v>
      </c>
      <c r="J89" s="215" t="s">
        <v>263</v>
      </c>
      <c r="K89" s="200" t="s">
        <v>261</v>
      </c>
      <c r="L89" s="200" t="s">
        <v>270</v>
      </c>
      <c r="M89" s="200" t="s">
        <v>269</v>
      </c>
      <c r="N89" s="200" t="s">
        <v>268</v>
      </c>
      <c r="O89" s="202" t="s">
        <v>276</v>
      </c>
      <c r="P89" s="203"/>
      <c r="Q89" s="203"/>
      <c r="R89" s="203"/>
      <c r="S89" s="203"/>
      <c r="T89" s="203"/>
      <c r="U89" s="203"/>
      <c r="V89" s="204"/>
    </row>
    <row r="90" spans="2:22" s="5" customFormat="1" ht="33" customHeight="1" thickBot="1" x14ac:dyDescent="0.25">
      <c r="B90" s="113"/>
      <c r="C90" s="113"/>
      <c r="D90" s="206"/>
      <c r="E90" s="225"/>
      <c r="F90" s="222"/>
      <c r="G90" s="223"/>
      <c r="H90" s="223"/>
      <c r="I90" s="218"/>
      <c r="J90" s="219"/>
      <c r="K90" s="217"/>
      <c r="L90" s="217"/>
      <c r="M90" s="217"/>
      <c r="N90" s="201"/>
      <c r="O90" s="35" t="s">
        <v>279</v>
      </c>
      <c r="P90" s="125" t="s">
        <v>278</v>
      </c>
      <c r="Q90" s="32" t="s">
        <v>279</v>
      </c>
      <c r="R90" s="125" t="s">
        <v>278</v>
      </c>
      <c r="S90" s="32" t="s">
        <v>279</v>
      </c>
      <c r="T90" s="125" t="s">
        <v>278</v>
      </c>
      <c r="U90" s="32" t="s">
        <v>279</v>
      </c>
      <c r="V90" s="126" t="s">
        <v>278</v>
      </c>
    </row>
    <row r="91" spans="2:22" ht="29.25" customHeight="1" x14ac:dyDescent="0.2">
      <c r="D91" s="146" t="s">
        <v>44</v>
      </c>
      <c r="E91" s="156" t="s">
        <v>212</v>
      </c>
      <c r="F91" s="73"/>
      <c r="G91" s="43"/>
      <c r="H91" s="43"/>
      <c r="I91" s="43"/>
      <c r="J91" s="179" t="b">
        <f t="shared" ref="J91:J93" si="7">IF(F91="X",1,IF(G91="X",0.5,IF(H91="X",0.001,IF(I91="X",""))))</f>
        <v>0</v>
      </c>
      <c r="K91" s="64"/>
      <c r="L91" s="63"/>
      <c r="M91" s="51"/>
      <c r="N91" s="64"/>
      <c r="O91" s="63"/>
      <c r="P91" s="65"/>
      <c r="Q91" s="117"/>
      <c r="R91" s="117"/>
      <c r="S91" s="117"/>
      <c r="T91" s="66"/>
      <c r="U91" s="67"/>
      <c r="V91" s="68"/>
    </row>
    <row r="92" spans="2:22" ht="27.75" customHeight="1" x14ac:dyDescent="0.2">
      <c r="D92" s="142" t="s">
        <v>45</v>
      </c>
      <c r="E92" s="155" t="s">
        <v>213</v>
      </c>
      <c r="F92" s="73"/>
      <c r="G92" s="43"/>
      <c r="H92" s="43"/>
      <c r="I92" s="43"/>
      <c r="J92" s="179" t="b">
        <f t="shared" si="7"/>
        <v>0</v>
      </c>
      <c r="K92" s="52"/>
      <c r="L92" s="51"/>
      <c r="M92" s="51"/>
      <c r="N92" s="52"/>
      <c r="O92" s="51"/>
      <c r="P92" s="53"/>
      <c r="Q92" s="115"/>
      <c r="R92" s="115"/>
      <c r="S92" s="115"/>
      <c r="T92" s="54"/>
      <c r="U92" s="55"/>
      <c r="V92" s="56"/>
    </row>
    <row r="93" spans="2:22" ht="29.25" customHeight="1" thickBot="1" x14ac:dyDescent="0.25">
      <c r="D93" s="144" t="s">
        <v>46</v>
      </c>
      <c r="E93" s="157" t="s">
        <v>214</v>
      </c>
      <c r="F93" s="74"/>
      <c r="G93" s="44"/>
      <c r="H93" s="44"/>
      <c r="I93" s="44"/>
      <c r="J93" s="179" t="b">
        <f t="shared" si="7"/>
        <v>0</v>
      </c>
      <c r="K93" s="71"/>
      <c r="L93" s="57"/>
      <c r="M93" s="51"/>
      <c r="N93" s="71"/>
      <c r="O93" s="57"/>
      <c r="P93" s="59"/>
      <c r="Q93" s="116"/>
      <c r="R93" s="116"/>
      <c r="S93" s="116"/>
      <c r="T93" s="60"/>
      <c r="U93" s="61"/>
      <c r="V93" s="62"/>
    </row>
    <row r="94" spans="2:22" s="5" customFormat="1" ht="15.75" customHeight="1" thickBot="1" x14ac:dyDescent="0.3">
      <c r="B94" s="113"/>
      <c r="C94" s="113"/>
      <c r="D94" s="226" t="s">
        <v>107</v>
      </c>
      <c r="E94" s="227"/>
      <c r="F94" s="89">
        <f>SUM(J91:J93)</f>
        <v>0</v>
      </c>
      <c r="G94" s="87"/>
      <c r="H94" s="87"/>
      <c r="I94" s="90"/>
      <c r="J94" s="183" t="str">
        <f>IF(F94=0,"",AVERAGE(J91:J93))</f>
        <v/>
      </c>
      <c r="K94" s="85"/>
      <c r="L94" s="29"/>
      <c r="M94" s="30"/>
      <c r="N94" s="30"/>
      <c r="O94" s="30"/>
      <c r="P94" s="30"/>
      <c r="Q94" s="30"/>
      <c r="R94" s="30"/>
      <c r="S94" s="30"/>
      <c r="T94" s="30"/>
      <c r="U94" s="30"/>
      <c r="V94" s="31"/>
    </row>
    <row r="95" spans="2:22" s="5" customFormat="1" ht="21.75" customHeight="1" thickBot="1" x14ac:dyDescent="0.25">
      <c r="B95" s="113"/>
      <c r="C95" s="113"/>
      <c r="D95" s="138" t="s">
        <v>81</v>
      </c>
      <c r="E95" s="139" t="s">
        <v>20</v>
      </c>
      <c r="F95" s="264"/>
      <c r="G95" s="265"/>
      <c r="H95" s="265"/>
      <c r="I95" s="265"/>
      <c r="J95" s="266"/>
      <c r="K95" s="188"/>
      <c r="L95" s="24"/>
      <c r="M95" s="24"/>
      <c r="N95" s="24"/>
      <c r="O95" s="24"/>
      <c r="P95" s="24"/>
      <c r="Q95" s="24"/>
      <c r="R95" s="24"/>
      <c r="S95" s="24"/>
      <c r="T95" s="24"/>
      <c r="U95" s="25"/>
      <c r="V95" s="26"/>
    </row>
    <row r="96" spans="2:22" s="5" customFormat="1" ht="15" customHeight="1" thickBot="1" x14ac:dyDescent="0.25">
      <c r="B96" s="113"/>
      <c r="C96" s="113"/>
      <c r="D96" s="205" t="s">
        <v>82</v>
      </c>
      <c r="E96" s="224" t="s">
        <v>149</v>
      </c>
      <c r="F96" s="209" t="s">
        <v>9</v>
      </c>
      <c r="G96" s="211" t="s">
        <v>22</v>
      </c>
      <c r="H96" s="211" t="s">
        <v>8</v>
      </c>
      <c r="I96" s="213" t="s">
        <v>262</v>
      </c>
      <c r="J96" s="215" t="s">
        <v>263</v>
      </c>
      <c r="K96" s="200" t="s">
        <v>261</v>
      </c>
      <c r="L96" s="200" t="s">
        <v>270</v>
      </c>
      <c r="M96" s="200" t="s">
        <v>269</v>
      </c>
      <c r="N96" s="200" t="s">
        <v>268</v>
      </c>
      <c r="O96" s="202" t="s">
        <v>276</v>
      </c>
      <c r="P96" s="203"/>
      <c r="Q96" s="203"/>
      <c r="R96" s="203"/>
      <c r="S96" s="203"/>
      <c r="T96" s="203"/>
      <c r="U96" s="203"/>
      <c r="V96" s="204"/>
    </row>
    <row r="97" spans="2:22" s="5" customFormat="1" ht="35.25" customHeight="1" thickBot="1" x14ac:dyDescent="0.25">
      <c r="B97" s="113"/>
      <c r="C97" s="113"/>
      <c r="D97" s="206"/>
      <c r="E97" s="225"/>
      <c r="F97" s="222"/>
      <c r="G97" s="223"/>
      <c r="H97" s="223"/>
      <c r="I97" s="218"/>
      <c r="J97" s="219"/>
      <c r="K97" s="217"/>
      <c r="L97" s="217"/>
      <c r="M97" s="217"/>
      <c r="N97" s="201"/>
      <c r="O97" s="35" t="s">
        <v>279</v>
      </c>
      <c r="P97" s="125" t="s">
        <v>278</v>
      </c>
      <c r="Q97" s="32" t="s">
        <v>279</v>
      </c>
      <c r="R97" s="125" t="s">
        <v>278</v>
      </c>
      <c r="S97" s="32" t="s">
        <v>279</v>
      </c>
      <c r="T97" s="125" t="s">
        <v>278</v>
      </c>
      <c r="U97" s="32" t="s">
        <v>279</v>
      </c>
      <c r="V97" s="126" t="s">
        <v>278</v>
      </c>
    </row>
    <row r="98" spans="2:22" x14ac:dyDescent="0.2">
      <c r="D98" s="146" t="s">
        <v>83</v>
      </c>
      <c r="E98" s="156" t="s">
        <v>215</v>
      </c>
      <c r="F98" s="94"/>
      <c r="G98" s="42"/>
      <c r="H98" s="42"/>
      <c r="I98" s="42"/>
      <c r="J98" s="179" t="b">
        <f t="shared" ref="J98:J100" si="8">IF(F98="X",1,IF(G98="X",0.5,IF(H98="X",0.001,IF(I98="X",""))))</f>
        <v>0</v>
      </c>
      <c r="K98" s="64"/>
      <c r="L98" s="63"/>
      <c r="M98" s="51"/>
      <c r="N98" s="64"/>
      <c r="O98" s="63"/>
      <c r="P98" s="65"/>
      <c r="Q98" s="117"/>
      <c r="R98" s="117"/>
      <c r="S98" s="117"/>
      <c r="T98" s="66"/>
      <c r="U98" s="67"/>
      <c r="V98" s="68"/>
    </row>
    <row r="99" spans="2:22" ht="39" customHeight="1" x14ac:dyDescent="0.2">
      <c r="D99" s="142" t="s">
        <v>84</v>
      </c>
      <c r="E99" s="155" t="s">
        <v>186</v>
      </c>
      <c r="F99" s="73"/>
      <c r="G99" s="43"/>
      <c r="H99" s="43"/>
      <c r="I99" s="43"/>
      <c r="J99" s="179" t="b">
        <f t="shared" si="8"/>
        <v>0</v>
      </c>
      <c r="K99" s="52"/>
      <c r="L99" s="51"/>
      <c r="M99" s="51"/>
      <c r="N99" s="52"/>
      <c r="O99" s="51"/>
      <c r="P99" s="53"/>
      <c r="Q99" s="115"/>
      <c r="R99" s="115"/>
      <c r="S99" s="115"/>
      <c r="T99" s="54"/>
      <c r="U99" s="55"/>
      <c r="V99" s="56"/>
    </row>
    <row r="100" spans="2:22" ht="36.75" thickBot="1" x14ac:dyDescent="0.25">
      <c r="D100" s="158" t="s">
        <v>237</v>
      </c>
      <c r="E100" s="157" t="s">
        <v>166</v>
      </c>
      <c r="F100" s="74"/>
      <c r="G100" s="44"/>
      <c r="H100" s="44"/>
      <c r="I100" s="44"/>
      <c r="J100" s="179" t="b">
        <f t="shared" si="8"/>
        <v>0</v>
      </c>
      <c r="K100" s="71"/>
      <c r="L100" s="72"/>
      <c r="M100" s="51"/>
      <c r="N100" s="71"/>
      <c r="O100" s="72"/>
      <c r="P100" s="75"/>
      <c r="Q100" s="104"/>
      <c r="R100" s="104"/>
      <c r="S100" s="104"/>
      <c r="T100" s="76"/>
      <c r="U100" s="77"/>
      <c r="V100" s="78"/>
    </row>
    <row r="101" spans="2:22" s="5" customFormat="1" ht="30.75" customHeight="1" thickBot="1" x14ac:dyDescent="0.25">
      <c r="B101" s="113"/>
      <c r="C101" s="113"/>
      <c r="D101" s="138" t="s">
        <v>85</v>
      </c>
      <c r="E101" s="159" t="s">
        <v>150</v>
      </c>
      <c r="F101" s="35"/>
      <c r="G101" s="32"/>
      <c r="H101" s="32"/>
      <c r="I101" s="32"/>
      <c r="J101" s="185"/>
      <c r="K101" s="34"/>
      <c r="L101" s="33" t="s">
        <v>270</v>
      </c>
      <c r="M101" s="33" t="s">
        <v>269</v>
      </c>
      <c r="N101" s="33" t="s">
        <v>268</v>
      </c>
      <c r="O101" s="33"/>
      <c r="P101" s="238"/>
      <c r="Q101" s="239"/>
      <c r="R101" s="239"/>
      <c r="S101" s="239"/>
      <c r="T101" s="239"/>
      <c r="U101" s="239"/>
      <c r="V101" s="240"/>
    </row>
    <row r="102" spans="2:22" ht="41.25" customHeight="1" thickBot="1" x14ac:dyDescent="0.25">
      <c r="D102" s="160" t="s">
        <v>86</v>
      </c>
      <c r="E102" s="161" t="s">
        <v>167</v>
      </c>
      <c r="F102" s="95"/>
      <c r="G102" s="96"/>
      <c r="H102" s="96"/>
      <c r="I102" s="96"/>
      <c r="J102" s="179" t="b">
        <f t="shared" ref="J102" si="9">IF(F102="X",1,IF(G102="X",0.5,IF(H102="X",0.001,IF(I102="X",""))))</f>
        <v>0</v>
      </c>
      <c r="K102" s="79"/>
      <c r="L102" s="80"/>
      <c r="M102" s="51"/>
      <c r="N102" s="79"/>
      <c r="O102" s="80"/>
      <c r="P102" s="81"/>
      <c r="Q102" s="118"/>
      <c r="R102" s="118"/>
      <c r="S102" s="118"/>
      <c r="T102" s="82"/>
      <c r="U102" s="83"/>
      <c r="V102" s="84"/>
    </row>
    <row r="103" spans="2:22" s="5" customFormat="1" ht="15.75" customHeight="1" thickBot="1" x14ac:dyDescent="0.3">
      <c r="B103" s="113"/>
      <c r="C103" s="113"/>
      <c r="D103" s="226" t="s">
        <v>108</v>
      </c>
      <c r="E103" s="227"/>
      <c r="F103" s="89">
        <f>SUM(J98:J102)</f>
        <v>0</v>
      </c>
      <c r="G103" s="87"/>
      <c r="H103" s="87"/>
      <c r="I103" s="87"/>
      <c r="J103" s="183" t="str">
        <f>IF(F103=0,"",AVERAGE(J98:J102))</f>
        <v/>
      </c>
      <c r="K103" s="86"/>
      <c r="L103" s="29"/>
      <c r="M103" s="30"/>
      <c r="N103" s="30"/>
      <c r="O103" s="30"/>
      <c r="P103" s="30"/>
      <c r="Q103" s="30"/>
      <c r="R103" s="30"/>
      <c r="S103" s="30"/>
      <c r="T103" s="30"/>
      <c r="U103" s="30"/>
      <c r="V103" s="31"/>
    </row>
    <row r="104" spans="2:22" s="5" customFormat="1" ht="15.75" customHeight="1" thickBot="1" x14ac:dyDescent="0.25">
      <c r="B104" s="113"/>
      <c r="C104" s="113"/>
      <c r="D104" s="205" t="s">
        <v>87</v>
      </c>
      <c r="E104" s="220" t="s">
        <v>50</v>
      </c>
      <c r="F104" s="209" t="s">
        <v>9</v>
      </c>
      <c r="G104" s="211" t="s">
        <v>22</v>
      </c>
      <c r="H104" s="211" t="s">
        <v>8</v>
      </c>
      <c r="I104" s="213" t="s">
        <v>262</v>
      </c>
      <c r="J104" s="215" t="s">
        <v>263</v>
      </c>
      <c r="K104" s="200" t="s">
        <v>261</v>
      </c>
      <c r="L104" s="200" t="s">
        <v>270</v>
      </c>
      <c r="M104" s="200" t="s">
        <v>269</v>
      </c>
      <c r="N104" s="200" t="s">
        <v>268</v>
      </c>
      <c r="O104" s="202" t="s">
        <v>276</v>
      </c>
      <c r="P104" s="203"/>
      <c r="Q104" s="203"/>
      <c r="R104" s="203"/>
      <c r="S104" s="203"/>
      <c r="T104" s="203"/>
      <c r="U104" s="203"/>
      <c r="V104" s="204"/>
    </row>
    <row r="105" spans="2:22" s="5" customFormat="1" ht="39.75" customHeight="1" thickBot="1" x14ac:dyDescent="0.25">
      <c r="B105" s="113"/>
      <c r="C105" s="113"/>
      <c r="D105" s="206"/>
      <c r="E105" s="221"/>
      <c r="F105" s="222"/>
      <c r="G105" s="223"/>
      <c r="H105" s="223"/>
      <c r="I105" s="218"/>
      <c r="J105" s="219"/>
      <c r="K105" s="217"/>
      <c r="L105" s="217"/>
      <c r="M105" s="217"/>
      <c r="N105" s="201"/>
      <c r="O105" s="35" t="s">
        <v>279</v>
      </c>
      <c r="P105" s="125" t="s">
        <v>278</v>
      </c>
      <c r="Q105" s="32" t="s">
        <v>279</v>
      </c>
      <c r="R105" s="125" t="s">
        <v>278</v>
      </c>
      <c r="S105" s="32" t="s">
        <v>279</v>
      </c>
      <c r="T105" s="125" t="s">
        <v>278</v>
      </c>
      <c r="U105" s="32" t="s">
        <v>279</v>
      </c>
      <c r="V105" s="126" t="s">
        <v>278</v>
      </c>
    </row>
    <row r="106" spans="2:22" ht="35.25" customHeight="1" x14ac:dyDescent="0.2">
      <c r="D106" s="146" t="s">
        <v>88</v>
      </c>
      <c r="E106" s="156" t="s">
        <v>168</v>
      </c>
      <c r="F106" s="73"/>
      <c r="G106" s="43"/>
      <c r="H106" s="43"/>
      <c r="I106" s="43"/>
      <c r="J106" s="179" t="b">
        <f t="shared" ref="J106:J107" si="10">IF(F106="X",1,IF(G106="X",0.5,IF(H106="X",0.001,IF(I106="X",""))))</f>
        <v>0</v>
      </c>
      <c r="K106" s="52"/>
      <c r="L106" s="51"/>
      <c r="M106" s="51"/>
      <c r="N106" s="52"/>
      <c r="O106" s="51"/>
      <c r="P106" s="53"/>
      <c r="Q106" s="115"/>
      <c r="R106" s="115"/>
      <c r="S106" s="115"/>
      <c r="T106" s="54"/>
      <c r="U106" s="55"/>
      <c r="V106" s="56"/>
    </row>
    <row r="107" spans="2:22" ht="63" customHeight="1" thickBot="1" x14ac:dyDescent="0.25">
      <c r="D107" s="144" t="s">
        <v>238</v>
      </c>
      <c r="E107" s="157" t="s">
        <v>169</v>
      </c>
      <c r="F107" s="74"/>
      <c r="G107" s="44"/>
      <c r="H107" s="44"/>
      <c r="I107" s="44"/>
      <c r="J107" s="179" t="b">
        <f t="shared" si="10"/>
        <v>0</v>
      </c>
      <c r="K107" s="71"/>
      <c r="L107" s="57"/>
      <c r="M107" s="51"/>
      <c r="N107" s="71"/>
      <c r="O107" s="57"/>
      <c r="P107" s="59"/>
      <c r="Q107" s="116"/>
      <c r="R107" s="116"/>
      <c r="S107" s="116"/>
      <c r="T107" s="60"/>
      <c r="U107" s="61"/>
      <c r="V107" s="62"/>
    </row>
    <row r="108" spans="2:22" s="5" customFormat="1" ht="15.75" customHeight="1" thickBot="1" x14ac:dyDescent="0.3">
      <c r="B108" s="113"/>
      <c r="C108" s="113"/>
      <c r="D108" s="226" t="s">
        <v>109</v>
      </c>
      <c r="E108" s="227"/>
      <c r="F108" s="89">
        <f>SUM(J106:J107)</f>
        <v>0</v>
      </c>
      <c r="G108" s="87"/>
      <c r="H108" s="87"/>
      <c r="I108" s="87"/>
      <c r="J108" s="183" t="str">
        <f>IF(F108=0,"",AVERAGE(J106:J107))</f>
        <v/>
      </c>
      <c r="K108" s="85"/>
      <c r="L108" s="29"/>
      <c r="M108" s="30"/>
      <c r="N108" s="30"/>
      <c r="O108" s="30"/>
      <c r="P108" s="30"/>
      <c r="Q108" s="30"/>
      <c r="R108" s="30"/>
      <c r="S108" s="30"/>
      <c r="T108" s="30"/>
      <c r="U108" s="30"/>
      <c r="V108" s="31"/>
    </row>
    <row r="109" spans="2:22" s="5" customFormat="1" ht="23.25" customHeight="1" thickBot="1" x14ac:dyDescent="0.25">
      <c r="B109" s="113"/>
      <c r="C109" s="113"/>
      <c r="D109" s="138" t="s">
        <v>89</v>
      </c>
      <c r="E109" s="162" t="s">
        <v>51</v>
      </c>
      <c r="F109" s="27"/>
      <c r="G109" s="27"/>
      <c r="H109" s="27"/>
      <c r="I109" s="27"/>
      <c r="J109" s="186"/>
      <c r="K109" s="27"/>
      <c r="L109" s="27"/>
      <c r="M109" s="27"/>
      <c r="N109" s="27"/>
      <c r="O109" s="27"/>
      <c r="P109" s="27"/>
      <c r="Q109" s="27"/>
      <c r="R109" s="27"/>
      <c r="S109" s="27"/>
      <c r="T109" s="27"/>
      <c r="U109" s="27"/>
      <c r="V109" s="38"/>
    </row>
    <row r="110" spans="2:22" s="5" customFormat="1" ht="23.25" customHeight="1" thickBot="1" x14ac:dyDescent="0.25">
      <c r="B110" s="113"/>
      <c r="C110" s="113"/>
      <c r="D110" s="234" t="s">
        <v>90</v>
      </c>
      <c r="E110" s="224" t="s">
        <v>53</v>
      </c>
      <c r="F110" s="209" t="s">
        <v>9</v>
      </c>
      <c r="G110" s="211" t="s">
        <v>22</v>
      </c>
      <c r="H110" s="211" t="s">
        <v>8</v>
      </c>
      <c r="I110" s="213" t="s">
        <v>262</v>
      </c>
      <c r="J110" s="215" t="s">
        <v>263</v>
      </c>
      <c r="K110" s="200" t="s">
        <v>261</v>
      </c>
      <c r="L110" s="200" t="s">
        <v>270</v>
      </c>
      <c r="M110" s="200" t="s">
        <v>269</v>
      </c>
      <c r="N110" s="200" t="s">
        <v>268</v>
      </c>
      <c r="O110" s="202" t="s">
        <v>276</v>
      </c>
      <c r="P110" s="203"/>
      <c r="Q110" s="203"/>
      <c r="R110" s="203"/>
      <c r="S110" s="203"/>
      <c r="T110" s="203"/>
      <c r="U110" s="203"/>
      <c r="V110" s="204"/>
    </row>
    <row r="111" spans="2:22" s="5" customFormat="1" ht="30.75" customHeight="1" thickBot="1" x14ac:dyDescent="0.25">
      <c r="B111" s="113"/>
      <c r="C111" s="113"/>
      <c r="D111" s="235"/>
      <c r="E111" s="225"/>
      <c r="F111" s="222"/>
      <c r="G111" s="223"/>
      <c r="H111" s="223"/>
      <c r="I111" s="218"/>
      <c r="J111" s="219"/>
      <c r="K111" s="217"/>
      <c r="L111" s="217"/>
      <c r="M111" s="217"/>
      <c r="N111" s="201"/>
      <c r="O111" s="35" t="s">
        <v>279</v>
      </c>
      <c r="P111" s="125" t="s">
        <v>278</v>
      </c>
      <c r="Q111" s="32" t="s">
        <v>279</v>
      </c>
      <c r="R111" s="125" t="s">
        <v>278</v>
      </c>
      <c r="S111" s="32" t="s">
        <v>279</v>
      </c>
      <c r="T111" s="125" t="s">
        <v>278</v>
      </c>
      <c r="U111" s="32" t="s">
        <v>279</v>
      </c>
      <c r="V111" s="126" t="s">
        <v>278</v>
      </c>
    </row>
    <row r="112" spans="2:22" ht="32.450000000000003" customHeight="1" x14ac:dyDescent="0.2">
      <c r="D112" s="146" t="s">
        <v>91</v>
      </c>
      <c r="E112" s="163" t="s">
        <v>170</v>
      </c>
      <c r="F112" s="73"/>
      <c r="G112" s="43"/>
      <c r="H112" s="43"/>
      <c r="I112" s="43"/>
      <c r="J112" s="179" t="b">
        <f t="shared" ref="J112:J113" si="11">IF(F112="X",1,IF(G112="X",0.5,IF(H112="X",0.001,IF(I112="X",""))))</f>
        <v>0</v>
      </c>
      <c r="K112" s="64"/>
      <c r="L112" s="63"/>
      <c r="M112" s="51"/>
      <c r="N112" s="64"/>
      <c r="O112" s="63"/>
      <c r="P112" s="65"/>
      <c r="Q112" s="117"/>
      <c r="R112" s="117"/>
      <c r="S112" s="117"/>
      <c r="T112" s="66"/>
      <c r="U112" s="67"/>
      <c r="V112" s="68"/>
    </row>
    <row r="113" spans="2:22" ht="26.25" customHeight="1" thickBot="1" x14ac:dyDescent="0.25">
      <c r="D113" s="158" t="s">
        <v>92</v>
      </c>
      <c r="E113" s="164" t="s">
        <v>171</v>
      </c>
      <c r="F113" s="73"/>
      <c r="G113" s="43"/>
      <c r="H113" s="43"/>
      <c r="I113" s="43"/>
      <c r="J113" s="179" t="b">
        <f t="shared" si="11"/>
        <v>0</v>
      </c>
      <c r="K113" s="52"/>
      <c r="L113" s="51"/>
      <c r="M113" s="51"/>
      <c r="N113" s="52"/>
      <c r="O113" s="51"/>
      <c r="P113" s="53"/>
      <c r="Q113" s="115"/>
      <c r="R113" s="115"/>
      <c r="S113" s="115"/>
      <c r="T113" s="54"/>
      <c r="U113" s="55"/>
      <c r="V113" s="56"/>
    </row>
    <row r="114" spans="2:22" s="5" customFormat="1" ht="12" customHeight="1" thickBot="1" x14ac:dyDescent="0.25">
      <c r="B114" s="113"/>
      <c r="C114" s="113"/>
      <c r="D114" s="138" t="s">
        <v>93</v>
      </c>
      <c r="E114" s="159" t="s">
        <v>52</v>
      </c>
      <c r="F114" s="35"/>
      <c r="G114" s="32"/>
      <c r="H114" s="32"/>
      <c r="I114" s="32"/>
      <c r="J114" s="185"/>
      <c r="K114" s="34"/>
      <c r="L114" s="33"/>
      <c r="M114" s="34"/>
      <c r="N114" s="34"/>
      <c r="O114" s="33"/>
      <c r="P114" s="238"/>
      <c r="Q114" s="239"/>
      <c r="R114" s="239"/>
      <c r="S114" s="239"/>
      <c r="T114" s="239"/>
      <c r="U114" s="239"/>
      <c r="V114" s="240"/>
    </row>
    <row r="115" spans="2:22" ht="198.6" customHeight="1" thickBot="1" x14ac:dyDescent="0.25">
      <c r="D115" s="165" t="s">
        <v>94</v>
      </c>
      <c r="E115" s="166" t="s">
        <v>216</v>
      </c>
      <c r="F115" s="74"/>
      <c r="G115" s="44"/>
      <c r="H115" s="44"/>
      <c r="I115" s="44"/>
      <c r="J115" s="179" t="b">
        <f t="shared" ref="J115" si="12">IF(F115="X",1,IF(G115="X",0.5,IF(H115="X",0.001,IF(I115="X",""))))</f>
        <v>0</v>
      </c>
      <c r="K115" s="71"/>
      <c r="L115" s="57"/>
      <c r="M115" s="51"/>
      <c r="N115" s="71"/>
      <c r="O115" s="57"/>
      <c r="P115" s="59"/>
      <c r="Q115" s="116"/>
      <c r="R115" s="116"/>
      <c r="S115" s="116"/>
      <c r="T115" s="60"/>
      <c r="U115" s="61"/>
      <c r="V115" s="62"/>
    </row>
    <row r="116" spans="2:22" s="5" customFormat="1" ht="15.75" customHeight="1" thickBot="1" x14ac:dyDescent="0.3">
      <c r="B116" s="113"/>
      <c r="C116" s="113"/>
      <c r="D116" s="226" t="s">
        <v>110</v>
      </c>
      <c r="E116" s="258"/>
      <c r="F116" s="89">
        <f>SUM(J112:J115)</f>
        <v>0</v>
      </c>
      <c r="G116" s="87"/>
      <c r="H116" s="87"/>
      <c r="I116" s="90"/>
      <c r="J116" s="183" t="str">
        <f>IF(F116=0,"",AVERAGE(J112:J115))</f>
        <v/>
      </c>
      <c r="K116" s="226"/>
      <c r="L116" s="227"/>
      <c r="M116" s="30"/>
      <c r="N116" s="30"/>
      <c r="O116" s="30"/>
      <c r="P116" s="30"/>
      <c r="Q116" s="30"/>
      <c r="R116" s="30"/>
      <c r="S116" s="30"/>
      <c r="T116" s="30"/>
      <c r="U116" s="30"/>
      <c r="V116" s="31"/>
    </row>
    <row r="117" spans="2:22" s="5" customFormat="1" ht="15.75" customHeight="1" thickBot="1" x14ac:dyDescent="0.25">
      <c r="B117" s="113"/>
      <c r="C117" s="113"/>
      <c r="D117" s="234" t="s">
        <v>95</v>
      </c>
      <c r="E117" s="224" t="s">
        <v>21</v>
      </c>
      <c r="F117" s="209" t="s">
        <v>9</v>
      </c>
      <c r="G117" s="211" t="s">
        <v>22</v>
      </c>
      <c r="H117" s="211" t="s">
        <v>8</v>
      </c>
      <c r="I117" s="213" t="s">
        <v>262</v>
      </c>
      <c r="J117" s="215" t="s">
        <v>263</v>
      </c>
      <c r="K117" s="200" t="s">
        <v>261</v>
      </c>
      <c r="L117" s="200" t="s">
        <v>270</v>
      </c>
      <c r="M117" s="200" t="s">
        <v>269</v>
      </c>
      <c r="N117" s="200" t="s">
        <v>268</v>
      </c>
      <c r="O117" s="202" t="s">
        <v>276</v>
      </c>
      <c r="P117" s="203"/>
      <c r="Q117" s="203"/>
      <c r="R117" s="203"/>
      <c r="S117" s="203"/>
      <c r="T117" s="203"/>
      <c r="U117" s="203"/>
      <c r="V117" s="204"/>
    </row>
    <row r="118" spans="2:22" s="5" customFormat="1" ht="34.5" customHeight="1" thickBot="1" x14ac:dyDescent="0.25">
      <c r="B118" s="113"/>
      <c r="C118" s="113"/>
      <c r="D118" s="235"/>
      <c r="E118" s="225"/>
      <c r="F118" s="222"/>
      <c r="G118" s="223"/>
      <c r="H118" s="223"/>
      <c r="I118" s="218"/>
      <c r="J118" s="219"/>
      <c r="K118" s="217"/>
      <c r="L118" s="217"/>
      <c r="M118" s="217"/>
      <c r="N118" s="201"/>
      <c r="O118" s="35" t="s">
        <v>279</v>
      </c>
      <c r="P118" s="125" t="s">
        <v>278</v>
      </c>
      <c r="Q118" s="32" t="s">
        <v>279</v>
      </c>
      <c r="R118" s="125" t="s">
        <v>278</v>
      </c>
      <c r="S118" s="32" t="s">
        <v>279</v>
      </c>
      <c r="T118" s="125" t="s">
        <v>278</v>
      </c>
      <c r="U118" s="32" t="s">
        <v>279</v>
      </c>
      <c r="V118" s="126" t="s">
        <v>278</v>
      </c>
    </row>
    <row r="119" spans="2:22" ht="24" x14ac:dyDescent="0.2">
      <c r="D119" s="146" t="s">
        <v>96</v>
      </c>
      <c r="E119" s="156" t="s">
        <v>187</v>
      </c>
      <c r="F119" s="94"/>
      <c r="G119" s="42"/>
      <c r="H119" s="42"/>
      <c r="I119" s="42"/>
      <c r="J119" s="179" t="b">
        <f t="shared" ref="J119:J121" si="13">IF(F119="X",1,IF(G119="X",0.5,IF(H119="X",0.001,IF(I119="X",""))))</f>
        <v>0</v>
      </c>
      <c r="K119" s="63"/>
      <c r="L119" s="64"/>
      <c r="M119" s="51"/>
      <c r="N119" s="63"/>
      <c r="O119" s="63"/>
      <c r="P119" s="65"/>
      <c r="Q119" s="117"/>
      <c r="R119" s="117"/>
      <c r="S119" s="117"/>
      <c r="T119" s="66"/>
      <c r="U119" s="67"/>
      <c r="V119" s="68"/>
    </row>
    <row r="120" spans="2:22" ht="24" x14ac:dyDescent="0.2">
      <c r="D120" s="142" t="s">
        <v>97</v>
      </c>
      <c r="E120" s="155" t="s">
        <v>188</v>
      </c>
      <c r="F120" s="73"/>
      <c r="G120" s="43"/>
      <c r="H120" s="43"/>
      <c r="I120" s="43"/>
      <c r="J120" s="179" t="b">
        <f t="shared" si="13"/>
        <v>0</v>
      </c>
      <c r="K120" s="51"/>
      <c r="L120" s="52"/>
      <c r="M120" s="51"/>
      <c r="N120" s="51"/>
      <c r="O120" s="51"/>
      <c r="P120" s="53"/>
      <c r="Q120" s="115"/>
      <c r="R120" s="115"/>
      <c r="S120" s="115"/>
      <c r="T120" s="54"/>
      <c r="U120" s="55"/>
      <c r="V120" s="56"/>
    </row>
    <row r="121" spans="2:22" ht="36.75" thickBot="1" x14ac:dyDescent="0.25">
      <c r="D121" s="158" t="s">
        <v>239</v>
      </c>
      <c r="E121" s="157" t="s">
        <v>217</v>
      </c>
      <c r="F121" s="74"/>
      <c r="G121" s="44"/>
      <c r="H121" s="44"/>
      <c r="I121" s="44"/>
      <c r="J121" s="179" t="b">
        <f t="shared" si="13"/>
        <v>0</v>
      </c>
      <c r="K121" s="57"/>
      <c r="L121" s="71"/>
      <c r="M121" s="51"/>
      <c r="N121" s="57"/>
      <c r="O121" s="57"/>
      <c r="P121" s="59"/>
      <c r="Q121" s="116"/>
      <c r="R121" s="116"/>
      <c r="S121" s="116"/>
      <c r="T121" s="60"/>
      <c r="U121" s="61"/>
      <c r="V121" s="62"/>
    </row>
    <row r="122" spans="2:22" s="5" customFormat="1" ht="15.75" customHeight="1" thickBot="1" x14ac:dyDescent="0.3">
      <c r="B122" s="113"/>
      <c r="C122" s="113"/>
      <c r="D122" s="226" t="s">
        <v>111</v>
      </c>
      <c r="E122" s="227"/>
      <c r="F122" s="89">
        <f>SUM(J119:J121)</f>
        <v>0</v>
      </c>
      <c r="G122" s="87"/>
      <c r="H122" s="87"/>
      <c r="I122" s="87"/>
      <c r="J122" s="183" t="str">
        <f>IF(F122=0,"",AVERAGE(J119:J121))</f>
        <v/>
      </c>
      <c r="K122" s="28"/>
      <c r="L122" s="30"/>
      <c r="M122" s="30"/>
      <c r="N122" s="30"/>
      <c r="O122" s="30"/>
      <c r="P122" s="30"/>
      <c r="Q122" s="30"/>
      <c r="R122" s="30"/>
      <c r="S122" s="30"/>
      <c r="T122" s="30"/>
      <c r="U122" s="30"/>
      <c r="V122" s="31"/>
    </row>
    <row r="123" spans="2:22" s="5" customFormat="1" ht="15.75" customHeight="1" thickBot="1" x14ac:dyDescent="0.25">
      <c r="B123" s="113"/>
      <c r="C123" s="113"/>
      <c r="D123" s="205" t="s">
        <v>98</v>
      </c>
      <c r="E123" s="224" t="s">
        <v>17</v>
      </c>
      <c r="F123" s="209" t="s">
        <v>9</v>
      </c>
      <c r="G123" s="211" t="s">
        <v>22</v>
      </c>
      <c r="H123" s="211" t="s">
        <v>8</v>
      </c>
      <c r="I123" s="213" t="s">
        <v>262</v>
      </c>
      <c r="J123" s="215" t="s">
        <v>263</v>
      </c>
      <c r="K123" s="200" t="s">
        <v>261</v>
      </c>
      <c r="L123" s="200" t="s">
        <v>270</v>
      </c>
      <c r="M123" s="200" t="s">
        <v>269</v>
      </c>
      <c r="N123" s="200" t="s">
        <v>268</v>
      </c>
      <c r="O123" s="202" t="s">
        <v>276</v>
      </c>
      <c r="P123" s="203"/>
      <c r="Q123" s="203"/>
      <c r="R123" s="203"/>
      <c r="S123" s="203"/>
      <c r="T123" s="203"/>
      <c r="U123" s="203"/>
      <c r="V123" s="204"/>
    </row>
    <row r="124" spans="2:22" s="5" customFormat="1" ht="30.75" customHeight="1" thickBot="1" x14ac:dyDescent="0.25">
      <c r="B124" s="113"/>
      <c r="C124" s="113"/>
      <c r="D124" s="206"/>
      <c r="E124" s="225"/>
      <c r="F124" s="222"/>
      <c r="G124" s="223"/>
      <c r="H124" s="223"/>
      <c r="I124" s="218"/>
      <c r="J124" s="219"/>
      <c r="K124" s="217"/>
      <c r="L124" s="217"/>
      <c r="M124" s="217"/>
      <c r="N124" s="201"/>
      <c r="O124" s="35" t="s">
        <v>279</v>
      </c>
      <c r="P124" s="125" t="s">
        <v>278</v>
      </c>
      <c r="Q124" s="32" t="s">
        <v>279</v>
      </c>
      <c r="R124" s="125" t="s">
        <v>278</v>
      </c>
      <c r="S124" s="32" t="s">
        <v>279</v>
      </c>
      <c r="T124" s="125" t="s">
        <v>278</v>
      </c>
      <c r="U124" s="32" t="s">
        <v>279</v>
      </c>
      <c r="V124" s="126" t="s">
        <v>278</v>
      </c>
    </row>
    <row r="125" spans="2:22" ht="24.75" thickBot="1" x14ac:dyDescent="0.25">
      <c r="D125" s="160" t="s">
        <v>99</v>
      </c>
      <c r="E125" s="161" t="s">
        <v>172</v>
      </c>
      <c r="F125" s="95"/>
      <c r="G125" s="96"/>
      <c r="H125" s="96"/>
      <c r="I125" s="96"/>
      <c r="J125" s="179" t="b">
        <f t="shared" ref="J125" si="14">IF(F125="X",1,IF(G125="X",0.5,IF(H125="X",0.001,IF(I125="X",""))))</f>
        <v>0</v>
      </c>
      <c r="K125" s="104"/>
      <c r="L125" s="76"/>
      <c r="M125" s="51"/>
      <c r="N125" s="76"/>
      <c r="O125" s="76"/>
      <c r="P125" s="76"/>
      <c r="Q125" s="76"/>
      <c r="R125" s="76"/>
      <c r="S125" s="76"/>
      <c r="T125" s="76"/>
      <c r="U125" s="77"/>
      <c r="V125" s="77"/>
    </row>
    <row r="126" spans="2:22" s="5" customFormat="1" ht="15.75" customHeight="1" thickBot="1" x14ac:dyDescent="0.25">
      <c r="B126" s="113"/>
      <c r="C126" s="113"/>
      <c r="D126" s="226" t="s">
        <v>112</v>
      </c>
      <c r="E126" s="227"/>
      <c r="F126" s="91">
        <f>SUM(J125)</f>
        <v>0</v>
      </c>
      <c r="G126" s="92"/>
      <c r="H126" s="92"/>
      <c r="I126" s="93"/>
      <c r="J126" s="183" t="str">
        <f>IF(F126=0,"",AVERAGE(J125:J125))</f>
        <v/>
      </c>
      <c r="K126" s="226" t="str">
        <f>IF(J126&lt;=0.49,"MALO",IF(J126&lt;=0.74,"REGULAR",IF(J126&gt;0.74,"BUENO")))</f>
        <v>BUENO</v>
      </c>
      <c r="L126" s="258"/>
      <c r="M126" s="258"/>
      <c r="N126" s="258"/>
      <c r="O126" s="258"/>
      <c r="P126" s="258"/>
      <c r="Q126" s="258"/>
      <c r="R126" s="258"/>
      <c r="S126" s="258"/>
      <c r="T126" s="258"/>
      <c r="U126" s="258"/>
      <c r="V126" s="227"/>
    </row>
    <row r="127" spans="2:22" s="5" customFormat="1" ht="19.5" customHeight="1" thickBot="1" x14ac:dyDescent="0.25">
      <c r="B127" s="113"/>
      <c r="C127" s="113"/>
      <c r="D127" s="167">
        <v>3</v>
      </c>
      <c r="E127" s="168" t="s">
        <v>118</v>
      </c>
      <c r="F127" s="39"/>
      <c r="G127" s="40"/>
      <c r="H127" s="40"/>
      <c r="I127" s="40"/>
      <c r="J127" s="187"/>
      <c r="K127" s="40"/>
      <c r="L127" s="40"/>
      <c r="M127" s="40"/>
      <c r="N127" s="40"/>
      <c r="O127" s="40"/>
      <c r="P127" s="40"/>
      <c r="Q127" s="40"/>
      <c r="R127" s="40"/>
      <c r="S127" s="40"/>
      <c r="T127" s="40"/>
      <c r="U127" s="40"/>
      <c r="V127" s="41"/>
    </row>
    <row r="128" spans="2:22" s="5" customFormat="1" ht="19.5" customHeight="1" thickBot="1" x14ac:dyDescent="0.25">
      <c r="B128" s="113"/>
      <c r="C128" s="113"/>
      <c r="D128" s="228">
        <v>3.1</v>
      </c>
      <c r="E128" s="224" t="s">
        <v>128</v>
      </c>
      <c r="F128" s="209" t="s">
        <v>9</v>
      </c>
      <c r="G128" s="211" t="s">
        <v>22</v>
      </c>
      <c r="H128" s="211" t="s">
        <v>8</v>
      </c>
      <c r="I128" s="213" t="s">
        <v>262</v>
      </c>
      <c r="J128" s="215" t="s">
        <v>263</v>
      </c>
      <c r="K128" s="200" t="s">
        <v>261</v>
      </c>
      <c r="L128" s="200" t="s">
        <v>270</v>
      </c>
      <c r="M128" s="200" t="s">
        <v>269</v>
      </c>
      <c r="N128" s="200" t="s">
        <v>268</v>
      </c>
      <c r="O128" s="202" t="s">
        <v>276</v>
      </c>
      <c r="P128" s="203"/>
      <c r="Q128" s="203"/>
      <c r="R128" s="203"/>
      <c r="S128" s="203"/>
      <c r="T128" s="203"/>
      <c r="U128" s="203"/>
      <c r="V128" s="204"/>
    </row>
    <row r="129" spans="2:22" s="5" customFormat="1" ht="40.5" customHeight="1" thickBot="1" x14ac:dyDescent="0.25">
      <c r="B129" s="113"/>
      <c r="C129" s="113"/>
      <c r="D129" s="229"/>
      <c r="E129" s="225"/>
      <c r="F129" s="222"/>
      <c r="G129" s="223"/>
      <c r="H129" s="223"/>
      <c r="I129" s="218"/>
      <c r="J129" s="219"/>
      <c r="K129" s="217"/>
      <c r="L129" s="217"/>
      <c r="M129" s="217"/>
      <c r="N129" s="201"/>
      <c r="O129" s="35" t="s">
        <v>279</v>
      </c>
      <c r="P129" s="125" t="s">
        <v>278</v>
      </c>
      <c r="Q129" s="32" t="s">
        <v>279</v>
      </c>
      <c r="R129" s="125" t="s">
        <v>278</v>
      </c>
      <c r="S129" s="32" t="s">
        <v>279</v>
      </c>
      <c r="T129" s="125" t="s">
        <v>278</v>
      </c>
      <c r="U129" s="32" t="s">
        <v>279</v>
      </c>
      <c r="V129" s="126" t="s">
        <v>278</v>
      </c>
    </row>
    <row r="130" spans="2:22" ht="24" x14ac:dyDescent="0.2">
      <c r="D130" s="146" t="s">
        <v>129</v>
      </c>
      <c r="E130" s="156" t="s">
        <v>151</v>
      </c>
      <c r="F130" s="94"/>
      <c r="G130" s="42"/>
      <c r="H130" s="42"/>
      <c r="I130" s="42"/>
      <c r="J130" s="178" t="b">
        <f t="shared" ref="J130:J137" si="15">IF(F130="X",1,IF(G130="X",0.5,IF(H130="X",0.001,IF(I130="X",""))))</f>
        <v>0</v>
      </c>
      <c r="K130" s="64"/>
      <c r="L130" s="63"/>
      <c r="M130" s="51"/>
      <c r="N130" s="64"/>
      <c r="O130" s="63"/>
      <c r="P130" s="65"/>
      <c r="Q130" s="117"/>
      <c r="R130" s="117"/>
      <c r="S130" s="117"/>
      <c r="T130" s="66"/>
      <c r="U130" s="67"/>
      <c r="V130" s="68"/>
    </row>
    <row r="131" spans="2:22" ht="24" x14ac:dyDescent="0.2">
      <c r="D131" s="142" t="s">
        <v>130</v>
      </c>
      <c r="E131" s="155" t="s">
        <v>152</v>
      </c>
      <c r="F131" s="73"/>
      <c r="G131" s="43"/>
      <c r="H131" s="43"/>
      <c r="I131" s="43"/>
      <c r="J131" s="179" t="b">
        <f t="shared" si="15"/>
        <v>0</v>
      </c>
      <c r="K131" s="52"/>
      <c r="L131" s="51"/>
      <c r="M131" s="51"/>
      <c r="N131" s="52"/>
      <c r="O131" s="51"/>
      <c r="P131" s="53"/>
      <c r="Q131" s="115"/>
      <c r="R131" s="115"/>
      <c r="S131" s="115"/>
      <c r="T131" s="54"/>
      <c r="U131" s="55"/>
      <c r="V131" s="56"/>
    </row>
    <row r="132" spans="2:22" ht="24" x14ac:dyDescent="0.2">
      <c r="D132" s="142" t="s">
        <v>131</v>
      </c>
      <c r="E132" s="155" t="s">
        <v>218</v>
      </c>
      <c r="F132" s="73"/>
      <c r="G132" s="43"/>
      <c r="H132" s="43"/>
      <c r="I132" s="43"/>
      <c r="J132" s="179" t="b">
        <f t="shared" si="15"/>
        <v>0</v>
      </c>
      <c r="K132" s="52"/>
      <c r="L132" s="51"/>
      <c r="M132" s="51"/>
      <c r="N132" s="52"/>
      <c r="O132" s="51"/>
      <c r="P132" s="53"/>
      <c r="Q132" s="115"/>
      <c r="R132" s="115"/>
      <c r="S132" s="115"/>
      <c r="T132" s="54"/>
      <c r="U132" s="55"/>
      <c r="V132" s="56"/>
    </row>
    <row r="133" spans="2:22" ht="24" x14ac:dyDescent="0.2">
      <c r="D133" s="142" t="s">
        <v>132</v>
      </c>
      <c r="E133" s="169" t="s">
        <v>119</v>
      </c>
      <c r="F133" s="73"/>
      <c r="G133" s="43"/>
      <c r="H133" s="43"/>
      <c r="I133" s="43"/>
      <c r="J133" s="179" t="b">
        <f t="shared" si="15"/>
        <v>0</v>
      </c>
      <c r="K133" s="52"/>
      <c r="L133" s="51"/>
      <c r="M133" s="51"/>
      <c r="N133" s="52"/>
      <c r="O133" s="51"/>
      <c r="P133" s="53"/>
      <c r="Q133" s="115"/>
      <c r="R133" s="115"/>
      <c r="S133" s="115"/>
      <c r="T133" s="54"/>
      <c r="U133" s="55"/>
      <c r="V133" s="56"/>
    </row>
    <row r="134" spans="2:22" ht="24" x14ac:dyDescent="0.2">
      <c r="D134" s="142" t="s">
        <v>133</v>
      </c>
      <c r="E134" s="169" t="s">
        <v>120</v>
      </c>
      <c r="F134" s="73"/>
      <c r="G134" s="43"/>
      <c r="H134" s="43"/>
      <c r="I134" s="43"/>
      <c r="J134" s="179" t="b">
        <f t="shared" si="15"/>
        <v>0</v>
      </c>
      <c r="K134" s="52"/>
      <c r="L134" s="51"/>
      <c r="M134" s="51"/>
      <c r="N134" s="52"/>
      <c r="O134" s="51"/>
      <c r="P134" s="53"/>
      <c r="Q134" s="115"/>
      <c r="R134" s="115"/>
      <c r="S134" s="115"/>
      <c r="T134" s="54"/>
      <c r="U134" s="55"/>
      <c r="V134" s="56"/>
    </row>
    <row r="135" spans="2:22" ht="24" x14ac:dyDescent="0.2">
      <c r="D135" s="142" t="s">
        <v>134</v>
      </c>
      <c r="E135" s="169" t="s">
        <v>173</v>
      </c>
      <c r="F135" s="73"/>
      <c r="G135" s="43"/>
      <c r="H135" s="43"/>
      <c r="I135" s="43"/>
      <c r="J135" s="179" t="b">
        <f t="shared" si="15"/>
        <v>0</v>
      </c>
      <c r="K135" s="52"/>
      <c r="L135" s="51"/>
      <c r="M135" s="51"/>
      <c r="N135" s="52"/>
      <c r="O135" s="51"/>
      <c r="P135" s="53"/>
      <c r="Q135" s="115"/>
      <c r="R135" s="115"/>
      <c r="S135" s="115"/>
      <c r="T135" s="54"/>
      <c r="U135" s="55"/>
      <c r="V135" s="56"/>
    </row>
    <row r="136" spans="2:22" ht="36" x14ac:dyDescent="0.2">
      <c r="D136" s="142" t="s">
        <v>135</v>
      </c>
      <c r="E136" s="169" t="s">
        <v>189</v>
      </c>
      <c r="F136" s="73"/>
      <c r="G136" s="43"/>
      <c r="H136" s="43"/>
      <c r="I136" s="43"/>
      <c r="J136" s="179" t="b">
        <f t="shared" si="15"/>
        <v>0</v>
      </c>
      <c r="K136" s="52"/>
      <c r="L136" s="51"/>
      <c r="M136" s="51"/>
      <c r="N136" s="52"/>
      <c r="O136" s="51"/>
      <c r="P136" s="53"/>
      <c r="Q136" s="115"/>
      <c r="R136" s="115"/>
      <c r="S136" s="115"/>
      <c r="T136" s="54"/>
      <c r="U136" s="55"/>
      <c r="V136" s="56"/>
    </row>
    <row r="137" spans="2:22" ht="24.75" thickBot="1" x14ac:dyDescent="0.25">
      <c r="D137" s="158" t="s">
        <v>136</v>
      </c>
      <c r="E137" s="170" t="s">
        <v>190</v>
      </c>
      <c r="F137" s="74"/>
      <c r="G137" s="44"/>
      <c r="H137" s="44"/>
      <c r="I137" s="44"/>
      <c r="J137" s="180" t="b">
        <f t="shared" si="15"/>
        <v>0</v>
      </c>
      <c r="K137" s="71"/>
      <c r="L137" s="72"/>
      <c r="M137" s="51"/>
      <c r="N137" s="71"/>
      <c r="O137" s="72"/>
      <c r="P137" s="75"/>
      <c r="Q137" s="104"/>
      <c r="R137" s="104"/>
      <c r="S137" s="104"/>
      <c r="T137" s="76"/>
      <c r="U137" s="77"/>
      <c r="V137" s="78"/>
    </row>
    <row r="138" spans="2:22" s="5" customFormat="1" ht="15.75" customHeight="1" thickBot="1" x14ac:dyDescent="0.25">
      <c r="B138" s="113"/>
      <c r="C138" s="113"/>
      <c r="D138" s="226" t="s">
        <v>137</v>
      </c>
      <c r="E138" s="227"/>
      <c r="F138" s="91">
        <f>SUM(J130:J137)</f>
        <v>0</v>
      </c>
      <c r="G138" s="92"/>
      <c r="H138" s="92"/>
      <c r="I138" s="93"/>
      <c r="J138" s="174" t="str">
        <f>IF(F138=0,"",AVERAGE(J130:J137))</f>
        <v/>
      </c>
      <c r="K138" s="226"/>
      <c r="L138" s="258"/>
      <c r="M138" s="258"/>
      <c r="N138" s="258"/>
      <c r="O138" s="258"/>
      <c r="P138" s="258"/>
      <c r="Q138" s="258"/>
      <c r="R138" s="258"/>
      <c r="S138" s="258"/>
      <c r="T138" s="258"/>
      <c r="U138" s="258"/>
      <c r="V138" s="227"/>
    </row>
    <row r="139" spans="2:22" s="5" customFormat="1" ht="15.75" customHeight="1" thickBot="1" x14ac:dyDescent="0.25">
      <c r="B139" s="113"/>
      <c r="C139" s="113"/>
      <c r="D139" s="205" t="s">
        <v>113</v>
      </c>
      <c r="E139" s="224" t="s">
        <v>121</v>
      </c>
      <c r="F139" s="209" t="s">
        <v>9</v>
      </c>
      <c r="G139" s="211" t="s">
        <v>22</v>
      </c>
      <c r="H139" s="211" t="s">
        <v>8</v>
      </c>
      <c r="I139" s="213" t="s">
        <v>262</v>
      </c>
      <c r="J139" s="215" t="s">
        <v>263</v>
      </c>
      <c r="K139" s="200" t="s">
        <v>261</v>
      </c>
      <c r="L139" s="200" t="s">
        <v>270</v>
      </c>
      <c r="M139" s="200" t="s">
        <v>269</v>
      </c>
      <c r="N139" s="200" t="s">
        <v>268</v>
      </c>
      <c r="O139" s="202" t="s">
        <v>276</v>
      </c>
      <c r="P139" s="203"/>
      <c r="Q139" s="203"/>
      <c r="R139" s="203"/>
      <c r="S139" s="203"/>
      <c r="T139" s="203"/>
      <c r="U139" s="203"/>
      <c r="V139" s="204"/>
    </row>
    <row r="140" spans="2:22" s="5" customFormat="1" ht="36" customHeight="1" thickBot="1" x14ac:dyDescent="0.25">
      <c r="B140" s="113"/>
      <c r="C140" s="113"/>
      <c r="D140" s="206"/>
      <c r="E140" s="225"/>
      <c r="F140" s="222"/>
      <c r="G140" s="223"/>
      <c r="H140" s="223"/>
      <c r="I140" s="218"/>
      <c r="J140" s="219"/>
      <c r="K140" s="217"/>
      <c r="L140" s="217"/>
      <c r="M140" s="217"/>
      <c r="N140" s="201"/>
      <c r="O140" s="35" t="s">
        <v>279</v>
      </c>
      <c r="P140" s="125" t="s">
        <v>278</v>
      </c>
      <c r="Q140" s="32" t="s">
        <v>279</v>
      </c>
      <c r="R140" s="125" t="s">
        <v>278</v>
      </c>
      <c r="S140" s="32" t="s">
        <v>279</v>
      </c>
      <c r="T140" s="125" t="s">
        <v>278</v>
      </c>
      <c r="U140" s="32" t="s">
        <v>279</v>
      </c>
      <c r="V140" s="126" t="s">
        <v>278</v>
      </c>
    </row>
    <row r="141" spans="2:22" ht="29.25" customHeight="1" x14ac:dyDescent="0.2">
      <c r="D141" s="146" t="s">
        <v>122</v>
      </c>
      <c r="E141" s="171" t="s">
        <v>191</v>
      </c>
      <c r="F141" s="94"/>
      <c r="G141" s="42"/>
      <c r="H141" s="42"/>
      <c r="I141" s="42"/>
      <c r="J141" s="179" t="b">
        <f t="shared" ref="J141:J142" si="16">IF(F141="X",1,IF(G141="X",0.5,IF(H141="X",0.001,IF(I141="X",""))))</f>
        <v>0</v>
      </c>
      <c r="K141" s="52"/>
      <c r="L141" s="51"/>
      <c r="M141" s="51"/>
      <c r="N141" s="52"/>
      <c r="O141" s="51"/>
      <c r="P141" s="53"/>
      <c r="Q141" s="115"/>
      <c r="R141" s="115"/>
      <c r="S141" s="115"/>
      <c r="T141" s="54"/>
      <c r="U141" s="55"/>
      <c r="V141" s="56"/>
    </row>
    <row r="142" spans="2:22" ht="21.75" customHeight="1" thickBot="1" x14ac:dyDescent="0.25">
      <c r="D142" s="158" t="s">
        <v>123</v>
      </c>
      <c r="E142" s="170" t="s">
        <v>153</v>
      </c>
      <c r="F142" s="74"/>
      <c r="G142" s="44"/>
      <c r="H142" s="44"/>
      <c r="I142" s="44"/>
      <c r="J142" s="179" t="b">
        <f t="shared" si="16"/>
        <v>0</v>
      </c>
      <c r="K142" s="71"/>
      <c r="L142" s="57"/>
      <c r="M142" s="51"/>
      <c r="N142" s="71"/>
      <c r="O142" s="57"/>
      <c r="P142" s="59"/>
      <c r="Q142" s="116"/>
      <c r="R142" s="116"/>
      <c r="S142" s="116"/>
      <c r="T142" s="60"/>
      <c r="U142" s="61"/>
      <c r="V142" s="62"/>
    </row>
    <row r="143" spans="2:22" s="5" customFormat="1" ht="15.75" customHeight="1" thickBot="1" x14ac:dyDescent="0.25">
      <c r="B143" s="113"/>
      <c r="C143" s="113"/>
      <c r="D143" s="226" t="s">
        <v>138</v>
      </c>
      <c r="E143" s="227"/>
      <c r="F143" s="89">
        <f>SUM(J141:J142)</f>
        <v>0</v>
      </c>
      <c r="G143" s="87"/>
      <c r="H143" s="87"/>
      <c r="I143" s="87"/>
      <c r="J143" s="183" t="str">
        <f>IF(F143=0,"",AVERAGE(J141:J142))</f>
        <v/>
      </c>
      <c r="K143" s="226"/>
      <c r="L143" s="258"/>
      <c r="M143" s="258"/>
      <c r="N143" s="258"/>
      <c r="O143" s="258"/>
      <c r="P143" s="258"/>
      <c r="Q143" s="258"/>
      <c r="R143" s="258"/>
      <c r="S143" s="258"/>
      <c r="T143" s="258"/>
      <c r="U143" s="258"/>
      <c r="V143" s="227"/>
    </row>
    <row r="144" spans="2:22" s="5" customFormat="1" ht="15.75" customHeight="1" thickBot="1" x14ac:dyDescent="0.25">
      <c r="B144" s="113"/>
      <c r="C144" s="113"/>
      <c r="D144" s="205" t="s">
        <v>114</v>
      </c>
      <c r="E144" s="220" t="s">
        <v>124</v>
      </c>
      <c r="F144" s="209" t="s">
        <v>9</v>
      </c>
      <c r="G144" s="211" t="s">
        <v>22</v>
      </c>
      <c r="H144" s="211" t="s">
        <v>8</v>
      </c>
      <c r="I144" s="213" t="s">
        <v>262</v>
      </c>
      <c r="J144" s="215" t="s">
        <v>263</v>
      </c>
      <c r="K144" s="200" t="s">
        <v>261</v>
      </c>
      <c r="L144" s="200" t="s">
        <v>270</v>
      </c>
      <c r="M144" s="200" t="s">
        <v>269</v>
      </c>
      <c r="N144" s="200" t="s">
        <v>268</v>
      </c>
      <c r="O144" s="202" t="s">
        <v>276</v>
      </c>
      <c r="P144" s="203"/>
      <c r="Q144" s="203"/>
      <c r="R144" s="203"/>
      <c r="S144" s="203"/>
      <c r="T144" s="203"/>
      <c r="U144" s="203"/>
      <c r="V144" s="204"/>
    </row>
    <row r="145" spans="2:22" s="5" customFormat="1" ht="34.5" customHeight="1" thickBot="1" x14ac:dyDescent="0.25">
      <c r="B145" s="113"/>
      <c r="C145" s="113"/>
      <c r="D145" s="206"/>
      <c r="E145" s="221"/>
      <c r="F145" s="222"/>
      <c r="G145" s="223"/>
      <c r="H145" s="223"/>
      <c r="I145" s="218"/>
      <c r="J145" s="219"/>
      <c r="K145" s="217"/>
      <c r="L145" s="217"/>
      <c r="M145" s="217"/>
      <c r="N145" s="201"/>
      <c r="O145" s="35" t="s">
        <v>279</v>
      </c>
      <c r="P145" s="125" t="s">
        <v>278</v>
      </c>
      <c r="Q145" s="32" t="s">
        <v>279</v>
      </c>
      <c r="R145" s="125" t="s">
        <v>278</v>
      </c>
      <c r="S145" s="32" t="s">
        <v>279</v>
      </c>
      <c r="T145" s="125" t="s">
        <v>278</v>
      </c>
      <c r="U145" s="32" t="s">
        <v>279</v>
      </c>
      <c r="V145" s="126" t="s">
        <v>278</v>
      </c>
    </row>
    <row r="146" spans="2:22" ht="36" x14ac:dyDescent="0.2">
      <c r="D146" s="146" t="s">
        <v>240</v>
      </c>
      <c r="E146" s="171" t="s">
        <v>192</v>
      </c>
      <c r="F146" s="94"/>
      <c r="G146" s="42"/>
      <c r="H146" s="42"/>
      <c r="I146" s="42"/>
      <c r="J146" s="179" t="b">
        <f t="shared" ref="J146:J147" si="17">IF(F146="X",1,IF(G146="X",0.5,IF(H146="X",0.001,IF(I146="X",""))))</f>
        <v>0</v>
      </c>
      <c r="K146" s="64"/>
      <c r="L146" s="63"/>
      <c r="M146" s="51"/>
      <c r="N146" s="64"/>
      <c r="O146" s="63"/>
      <c r="P146" s="65"/>
      <c r="Q146" s="117"/>
      <c r="R146" s="117"/>
      <c r="S146" s="117"/>
      <c r="T146" s="66"/>
      <c r="U146" s="67"/>
      <c r="V146" s="68"/>
    </row>
    <row r="147" spans="2:22" ht="36.75" thickBot="1" x14ac:dyDescent="0.25">
      <c r="D147" s="144" t="s">
        <v>241</v>
      </c>
      <c r="E147" s="170" t="s">
        <v>219</v>
      </c>
      <c r="F147" s="74"/>
      <c r="G147" s="44"/>
      <c r="H147" s="44"/>
      <c r="I147" s="44"/>
      <c r="J147" s="179" t="b">
        <f t="shared" si="17"/>
        <v>0</v>
      </c>
      <c r="K147" s="71"/>
      <c r="L147" s="57"/>
      <c r="M147" s="51"/>
      <c r="N147" s="71"/>
      <c r="O147" s="57"/>
      <c r="P147" s="59"/>
      <c r="Q147" s="116"/>
      <c r="R147" s="116"/>
      <c r="S147" s="116"/>
      <c r="T147" s="60"/>
      <c r="U147" s="61"/>
      <c r="V147" s="62"/>
    </row>
    <row r="148" spans="2:22" s="5" customFormat="1" ht="15.75" customHeight="1" thickBot="1" x14ac:dyDescent="0.25">
      <c r="B148" s="113"/>
      <c r="C148" s="113"/>
      <c r="D148" s="226" t="s">
        <v>139</v>
      </c>
      <c r="E148" s="227"/>
      <c r="F148" s="89">
        <f>SUM(J146:J147)</f>
        <v>0</v>
      </c>
      <c r="G148" s="87"/>
      <c r="H148" s="87"/>
      <c r="I148" s="87"/>
      <c r="J148" s="183" t="str">
        <f>IF(F148=0,"",AVERAGE(J146:J147))</f>
        <v/>
      </c>
      <c r="K148" s="226"/>
      <c r="L148" s="258"/>
      <c r="M148" s="258"/>
      <c r="N148" s="258"/>
      <c r="O148" s="258"/>
      <c r="P148" s="258"/>
      <c r="Q148" s="258"/>
      <c r="R148" s="258"/>
      <c r="S148" s="258"/>
      <c r="T148" s="258"/>
      <c r="U148" s="258"/>
      <c r="V148" s="227"/>
    </row>
    <row r="149" spans="2:22" s="5" customFormat="1" ht="15.75" customHeight="1" thickBot="1" x14ac:dyDescent="0.25">
      <c r="B149" s="113"/>
      <c r="C149" s="113"/>
      <c r="D149" s="205" t="s">
        <v>115</v>
      </c>
      <c r="E149" s="224" t="s">
        <v>125</v>
      </c>
      <c r="F149" s="209" t="s">
        <v>9</v>
      </c>
      <c r="G149" s="211" t="s">
        <v>22</v>
      </c>
      <c r="H149" s="211" t="s">
        <v>8</v>
      </c>
      <c r="I149" s="213" t="s">
        <v>262</v>
      </c>
      <c r="J149" s="215" t="s">
        <v>263</v>
      </c>
      <c r="K149" s="200" t="s">
        <v>261</v>
      </c>
      <c r="L149" s="200" t="s">
        <v>270</v>
      </c>
      <c r="M149" s="200" t="s">
        <v>269</v>
      </c>
      <c r="N149" s="200" t="s">
        <v>268</v>
      </c>
      <c r="O149" s="202" t="s">
        <v>276</v>
      </c>
      <c r="P149" s="203"/>
      <c r="Q149" s="203"/>
      <c r="R149" s="203"/>
      <c r="S149" s="203"/>
      <c r="T149" s="203"/>
      <c r="U149" s="203"/>
      <c r="V149" s="204"/>
    </row>
    <row r="150" spans="2:22" s="5" customFormat="1" ht="36.75" customHeight="1" thickBot="1" x14ac:dyDescent="0.25">
      <c r="B150" s="113"/>
      <c r="C150" s="113"/>
      <c r="D150" s="206"/>
      <c r="E150" s="225"/>
      <c r="F150" s="222"/>
      <c r="G150" s="223"/>
      <c r="H150" s="223"/>
      <c r="I150" s="218"/>
      <c r="J150" s="219"/>
      <c r="K150" s="217"/>
      <c r="L150" s="217"/>
      <c r="M150" s="217"/>
      <c r="N150" s="201"/>
      <c r="O150" s="35" t="s">
        <v>279</v>
      </c>
      <c r="P150" s="125" t="s">
        <v>278</v>
      </c>
      <c r="Q150" s="32" t="s">
        <v>279</v>
      </c>
      <c r="R150" s="125" t="s">
        <v>278</v>
      </c>
      <c r="S150" s="32" t="s">
        <v>279</v>
      </c>
      <c r="T150" s="125" t="s">
        <v>278</v>
      </c>
      <c r="U150" s="32" t="s">
        <v>279</v>
      </c>
      <c r="V150" s="126" t="s">
        <v>278</v>
      </c>
    </row>
    <row r="151" spans="2:22" ht="39.75" customHeight="1" thickBot="1" x14ac:dyDescent="0.25">
      <c r="D151" s="160" t="s">
        <v>242</v>
      </c>
      <c r="E151" s="161" t="s">
        <v>220</v>
      </c>
      <c r="F151" s="95"/>
      <c r="G151" s="96"/>
      <c r="H151" s="96"/>
      <c r="I151" s="96"/>
      <c r="J151" s="179" t="b">
        <f t="shared" ref="J151" si="18">IF(F151="X",1,IF(G151="X",0.5,IF(H151="X",0.001,IF(I151="X",""))))</f>
        <v>0</v>
      </c>
      <c r="K151" s="79"/>
      <c r="L151" s="80"/>
      <c r="M151" s="51"/>
      <c r="N151" s="79"/>
      <c r="O151" s="80"/>
      <c r="P151" s="81"/>
      <c r="Q151" s="118"/>
      <c r="R151" s="118"/>
      <c r="S151" s="118"/>
      <c r="T151" s="82"/>
      <c r="U151" s="83"/>
      <c r="V151" s="84"/>
    </row>
    <row r="152" spans="2:22" s="5" customFormat="1" ht="15.75" customHeight="1" thickBot="1" x14ac:dyDescent="0.25">
      <c r="B152" s="113"/>
      <c r="C152" s="113"/>
      <c r="D152" s="226" t="s">
        <v>140</v>
      </c>
      <c r="E152" s="227"/>
      <c r="F152" s="89">
        <f>SUM(J151)</f>
        <v>0</v>
      </c>
      <c r="G152" s="87"/>
      <c r="H152" s="87"/>
      <c r="I152" s="87"/>
      <c r="J152" s="183" t="str">
        <f>IF(F152=0,"",AVERAGE(J151:J151))</f>
        <v/>
      </c>
      <c r="K152" s="226"/>
      <c r="L152" s="258"/>
      <c r="M152" s="258"/>
      <c r="N152" s="258"/>
      <c r="O152" s="258"/>
      <c r="P152" s="258"/>
      <c r="Q152" s="258"/>
      <c r="R152" s="258"/>
      <c r="S152" s="258"/>
      <c r="T152" s="258"/>
      <c r="U152" s="258"/>
      <c r="V152" s="227"/>
    </row>
    <row r="153" spans="2:22" s="5" customFormat="1" ht="15.75" customHeight="1" thickBot="1" x14ac:dyDescent="0.25">
      <c r="B153" s="113"/>
      <c r="C153" s="113"/>
      <c r="D153" s="205" t="s">
        <v>116</v>
      </c>
      <c r="E153" s="224" t="s">
        <v>126</v>
      </c>
      <c r="F153" s="209" t="s">
        <v>9</v>
      </c>
      <c r="G153" s="211" t="s">
        <v>22</v>
      </c>
      <c r="H153" s="211" t="s">
        <v>8</v>
      </c>
      <c r="I153" s="213" t="s">
        <v>262</v>
      </c>
      <c r="J153" s="215" t="s">
        <v>263</v>
      </c>
      <c r="K153" s="200" t="s">
        <v>261</v>
      </c>
      <c r="L153" s="200" t="s">
        <v>270</v>
      </c>
      <c r="M153" s="200" t="s">
        <v>269</v>
      </c>
      <c r="N153" s="200" t="s">
        <v>268</v>
      </c>
      <c r="O153" s="202" t="s">
        <v>276</v>
      </c>
      <c r="P153" s="203"/>
      <c r="Q153" s="203"/>
      <c r="R153" s="203"/>
      <c r="S153" s="203"/>
      <c r="T153" s="203"/>
      <c r="U153" s="203"/>
      <c r="V153" s="204"/>
    </row>
    <row r="154" spans="2:22" s="5" customFormat="1" ht="34.5" customHeight="1" thickBot="1" x14ac:dyDescent="0.25">
      <c r="B154" s="113"/>
      <c r="C154" s="113"/>
      <c r="D154" s="206"/>
      <c r="E154" s="225"/>
      <c r="F154" s="222"/>
      <c r="G154" s="223"/>
      <c r="H154" s="223"/>
      <c r="I154" s="218"/>
      <c r="J154" s="219"/>
      <c r="K154" s="217"/>
      <c r="L154" s="217"/>
      <c r="M154" s="217"/>
      <c r="N154" s="201"/>
      <c r="O154" s="35" t="s">
        <v>279</v>
      </c>
      <c r="P154" s="125" t="s">
        <v>278</v>
      </c>
      <c r="Q154" s="32" t="s">
        <v>279</v>
      </c>
      <c r="R154" s="125" t="s">
        <v>278</v>
      </c>
      <c r="S154" s="32" t="s">
        <v>279</v>
      </c>
      <c r="T154" s="125" t="s">
        <v>278</v>
      </c>
      <c r="U154" s="32" t="s">
        <v>279</v>
      </c>
      <c r="V154" s="126" t="s">
        <v>278</v>
      </c>
    </row>
    <row r="155" spans="2:22" ht="33" customHeight="1" thickBot="1" x14ac:dyDescent="0.25">
      <c r="D155" s="160" t="s">
        <v>243</v>
      </c>
      <c r="E155" s="172" t="s">
        <v>174</v>
      </c>
      <c r="F155" s="95"/>
      <c r="G155" s="96"/>
      <c r="H155" s="96"/>
      <c r="I155" s="96"/>
      <c r="J155" s="179" t="b">
        <f t="shared" ref="J155" si="19">IF(F155="X",1,IF(G155="X",0.5,IF(H155="X",0.001,IF(I155="X",""))))</f>
        <v>0</v>
      </c>
      <c r="K155" s="79"/>
      <c r="L155" s="80"/>
      <c r="M155" s="51"/>
      <c r="N155" s="79"/>
      <c r="O155" s="80"/>
      <c r="P155" s="81"/>
      <c r="Q155" s="118"/>
      <c r="R155" s="118"/>
      <c r="S155" s="118"/>
      <c r="T155" s="82"/>
      <c r="U155" s="83"/>
      <c r="V155" s="84"/>
    </row>
    <row r="156" spans="2:22" s="5" customFormat="1" ht="15.75" customHeight="1" thickBot="1" x14ac:dyDescent="0.25">
      <c r="B156" s="113"/>
      <c r="C156" s="113"/>
      <c r="D156" s="226" t="s">
        <v>140</v>
      </c>
      <c r="E156" s="227"/>
      <c r="F156" s="89">
        <f>SUM(J155)</f>
        <v>0</v>
      </c>
      <c r="G156" s="87"/>
      <c r="H156" s="87"/>
      <c r="I156" s="87"/>
      <c r="J156" s="183" t="str">
        <f>IF(F156=0,"",AVERAGE(J155:J155))</f>
        <v/>
      </c>
      <c r="K156" s="226"/>
      <c r="L156" s="258"/>
      <c r="M156" s="258"/>
      <c r="N156" s="258"/>
      <c r="O156" s="258"/>
      <c r="P156" s="258"/>
      <c r="Q156" s="258"/>
      <c r="R156" s="258"/>
      <c r="S156" s="258"/>
      <c r="T156" s="258"/>
      <c r="U156" s="258"/>
      <c r="V156" s="227"/>
    </row>
    <row r="157" spans="2:22" s="5" customFormat="1" ht="15.75" customHeight="1" thickBot="1" x14ac:dyDescent="0.25">
      <c r="B157" s="113"/>
      <c r="C157" s="113"/>
      <c r="D157" s="205" t="s">
        <v>117</v>
      </c>
      <c r="E157" s="207" t="s">
        <v>127</v>
      </c>
      <c r="F157" s="209" t="s">
        <v>9</v>
      </c>
      <c r="G157" s="211" t="s">
        <v>22</v>
      </c>
      <c r="H157" s="211" t="s">
        <v>8</v>
      </c>
      <c r="I157" s="213" t="s">
        <v>262</v>
      </c>
      <c r="J157" s="215" t="s">
        <v>263</v>
      </c>
      <c r="K157" s="200" t="s">
        <v>261</v>
      </c>
      <c r="L157" s="200" t="s">
        <v>270</v>
      </c>
      <c r="M157" s="200" t="s">
        <v>269</v>
      </c>
      <c r="N157" s="200" t="s">
        <v>268</v>
      </c>
      <c r="O157" s="202" t="s">
        <v>276</v>
      </c>
      <c r="P157" s="203"/>
      <c r="Q157" s="203"/>
      <c r="R157" s="203"/>
      <c r="S157" s="203"/>
      <c r="T157" s="203"/>
      <c r="U157" s="203"/>
      <c r="V157" s="204"/>
    </row>
    <row r="158" spans="2:22" s="5" customFormat="1" ht="48" customHeight="1" thickBot="1" x14ac:dyDescent="0.25">
      <c r="B158" s="113"/>
      <c r="C158" s="113"/>
      <c r="D158" s="206"/>
      <c r="E158" s="208"/>
      <c r="F158" s="210"/>
      <c r="G158" s="212"/>
      <c r="H158" s="212"/>
      <c r="I158" s="214"/>
      <c r="J158" s="216"/>
      <c r="K158" s="217"/>
      <c r="L158" s="217"/>
      <c r="M158" s="217"/>
      <c r="N158" s="201"/>
      <c r="O158" s="35" t="s">
        <v>279</v>
      </c>
      <c r="P158" s="125" t="s">
        <v>278</v>
      </c>
      <c r="Q158" s="32" t="s">
        <v>279</v>
      </c>
      <c r="R158" s="125" t="s">
        <v>278</v>
      </c>
      <c r="S158" s="32" t="s">
        <v>279</v>
      </c>
      <c r="T158" s="125" t="s">
        <v>278</v>
      </c>
      <c r="U158" s="32" t="s">
        <v>279</v>
      </c>
      <c r="V158" s="126" t="s">
        <v>278</v>
      </c>
    </row>
    <row r="159" spans="2:22" ht="48" x14ac:dyDescent="0.2">
      <c r="D159" s="146" t="s">
        <v>244</v>
      </c>
      <c r="E159" s="171" t="s">
        <v>175</v>
      </c>
      <c r="F159" s="94"/>
      <c r="G159" s="42"/>
      <c r="H159" s="42"/>
      <c r="I159" s="189"/>
      <c r="J159" s="178" t="b">
        <f t="shared" ref="J159:J163" si="20">IF(F159="X",1,IF(G159="X",0.5,IF(H159="X",0.001,IF(I159="X",""))))</f>
        <v>0</v>
      </c>
      <c r="K159" s="64"/>
      <c r="L159" s="63"/>
      <c r="M159" s="51"/>
      <c r="N159" s="64"/>
      <c r="O159" s="63"/>
      <c r="P159" s="65"/>
      <c r="Q159" s="117"/>
      <c r="R159" s="117"/>
      <c r="S159" s="117"/>
      <c r="T159" s="66"/>
      <c r="U159" s="67"/>
      <c r="V159" s="68"/>
    </row>
    <row r="160" spans="2:22" ht="24" x14ac:dyDescent="0.2">
      <c r="D160" s="142" t="s">
        <v>245</v>
      </c>
      <c r="E160" s="169" t="s">
        <v>221</v>
      </c>
      <c r="F160" s="73"/>
      <c r="G160" s="43"/>
      <c r="H160" s="43"/>
      <c r="I160" s="190"/>
      <c r="J160" s="179" t="b">
        <f t="shared" si="20"/>
        <v>0</v>
      </c>
      <c r="K160" s="52"/>
      <c r="L160" s="51"/>
      <c r="M160" s="51"/>
      <c r="N160" s="52"/>
      <c r="O160" s="51"/>
      <c r="P160" s="53"/>
      <c r="Q160" s="115"/>
      <c r="R160" s="115"/>
      <c r="S160" s="115"/>
      <c r="T160" s="54"/>
      <c r="U160" s="55"/>
      <c r="V160" s="56"/>
    </row>
    <row r="161" spans="2:22" ht="24" x14ac:dyDescent="0.2">
      <c r="D161" s="142" t="s">
        <v>246</v>
      </c>
      <c r="E161" s="173" t="s">
        <v>176</v>
      </c>
      <c r="F161" s="73"/>
      <c r="G161" s="43"/>
      <c r="H161" s="43"/>
      <c r="I161" s="190"/>
      <c r="J161" s="179" t="b">
        <f t="shared" si="20"/>
        <v>0</v>
      </c>
      <c r="K161" s="52"/>
      <c r="L161" s="51"/>
      <c r="M161" s="51"/>
      <c r="N161" s="52"/>
      <c r="O161" s="51"/>
      <c r="P161" s="53"/>
      <c r="Q161" s="115"/>
      <c r="R161" s="115"/>
      <c r="S161" s="115"/>
      <c r="T161" s="54"/>
      <c r="U161" s="55"/>
      <c r="V161" s="56"/>
    </row>
    <row r="162" spans="2:22" ht="36" x14ac:dyDescent="0.2">
      <c r="D162" s="142" t="s">
        <v>247</v>
      </c>
      <c r="E162" s="169" t="s">
        <v>177</v>
      </c>
      <c r="F162" s="73"/>
      <c r="G162" s="43"/>
      <c r="H162" s="43"/>
      <c r="I162" s="190"/>
      <c r="J162" s="179" t="b">
        <f t="shared" si="20"/>
        <v>0</v>
      </c>
      <c r="K162" s="52"/>
      <c r="L162" s="51"/>
      <c r="M162" s="51"/>
      <c r="N162" s="52"/>
      <c r="O162" s="51"/>
      <c r="P162" s="53"/>
      <c r="Q162" s="115"/>
      <c r="R162" s="115"/>
      <c r="S162" s="115"/>
      <c r="T162" s="54"/>
      <c r="U162" s="55"/>
      <c r="V162" s="56"/>
    </row>
    <row r="163" spans="2:22" ht="36.75" thickBot="1" x14ac:dyDescent="0.25">
      <c r="D163" s="144" t="s">
        <v>248</v>
      </c>
      <c r="E163" s="170" t="s">
        <v>178</v>
      </c>
      <c r="F163" s="74"/>
      <c r="G163" s="44"/>
      <c r="H163" s="44"/>
      <c r="I163" s="191"/>
      <c r="J163" s="180" t="b">
        <f t="shared" si="20"/>
        <v>0</v>
      </c>
      <c r="K163" s="71"/>
      <c r="L163" s="57"/>
      <c r="M163" s="51"/>
      <c r="N163" s="71"/>
      <c r="O163" s="57"/>
      <c r="P163" s="59"/>
      <c r="Q163" s="116"/>
      <c r="R163" s="116"/>
      <c r="S163" s="116"/>
      <c r="T163" s="60"/>
      <c r="U163" s="61"/>
      <c r="V163" s="62"/>
    </row>
    <row r="164" spans="2:22" s="5" customFormat="1" ht="15.75" customHeight="1" thickBot="1" x14ac:dyDescent="0.25">
      <c r="B164" s="113"/>
      <c r="C164" s="113"/>
      <c r="D164" s="226" t="s">
        <v>140</v>
      </c>
      <c r="E164" s="227"/>
      <c r="F164" s="91">
        <f>SUM(J159:J163)</f>
        <v>0</v>
      </c>
      <c r="G164" s="92"/>
      <c r="H164" s="92"/>
      <c r="I164" s="92"/>
      <c r="J164" s="174" t="str">
        <f>IF(F164=0,"",AVERAGE(J159:J163))</f>
        <v/>
      </c>
      <c r="K164" s="226"/>
      <c r="L164" s="258"/>
      <c r="M164" s="258"/>
      <c r="N164" s="258"/>
      <c r="O164" s="258"/>
      <c r="P164" s="258"/>
      <c r="Q164" s="258"/>
      <c r="R164" s="258"/>
      <c r="S164" s="258"/>
      <c r="T164" s="258"/>
      <c r="U164" s="258"/>
      <c r="V164" s="227"/>
    </row>
    <row r="165" spans="2:22" s="12" customFormat="1" ht="23.25" customHeight="1" thickBot="1" x14ac:dyDescent="0.3">
      <c r="B165" s="111"/>
      <c r="C165" s="111"/>
      <c r="D165" s="267" t="s">
        <v>47</v>
      </c>
      <c r="E165" s="268"/>
      <c r="F165" s="268"/>
      <c r="G165" s="268"/>
      <c r="H165" s="268"/>
      <c r="I165" s="268"/>
      <c r="J165" s="175">
        <f>SUM(J164,J156,J152,J148,J143,J138,J126,J122,J116,J108,J103,J94,J88,J74,J66,J54,J44,J32,J20)</f>
        <v>0</v>
      </c>
      <c r="K165" s="176" t="str">
        <f>IF(J165&gt;=(+B167*90%),"ADMISIBLE",IF(J165&lt;(B167*75%),"INADMISIBLE","TOLERABLE"))</f>
        <v>ADMISIBLE</v>
      </c>
      <c r="L165" s="177"/>
      <c r="M165" s="177"/>
      <c r="N165" s="177"/>
      <c r="O165" s="177"/>
      <c r="P165" s="177"/>
      <c r="Q165" s="177"/>
      <c r="R165" s="177"/>
      <c r="S165" s="177"/>
      <c r="T165" s="177"/>
    </row>
    <row r="166" spans="2:22" s="9" customFormat="1" ht="13.5" customHeight="1" x14ac:dyDescent="0.2">
      <c r="B166" s="112"/>
      <c r="C166" s="112"/>
      <c r="D166" s="6"/>
      <c r="E166" s="6"/>
      <c r="F166" s="6"/>
      <c r="G166" s="6"/>
      <c r="H166" s="6"/>
      <c r="I166" s="6"/>
      <c r="J166" s="7"/>
      <c r="K166" s="8"/>
      <c r="L166" s="8"/>
      <c r="M166" s="8"/>
      <c r="N166" s="8"/>
      <c r="O166" s="8"/>
      <c r="P166" s="8"/>
      <c r="Q166" s="8"/>
      <c r="R166" s="8"/>
      <c r="S166" s="8"/>
      <c r="T166" s="8"/>
    </row>
    <row r="167" spans="2:22" ht="13.5" customHeight="1" x14ac:dyDescent="0.2">
      <c r="B167" s="108">
        <f>+COUNT(J164,J156,J152,J148,J143,J138,J126,J122,J116,J108,J103,J94,J88,J74,J66,J54,J44,J32,J20)</f>
        <v>0</v>
      </c>
      <c r="E167" s="263"/>
      <c r="F167" s="263"/>
      <c r="G167" s="263"/>
      <c r="H167" s="263"/>
      <c r="I167" s="263"/>
      <c r="J167" s="10"/>
      <c r="K167" s="11"/>
      <c r="L167" s="11"/>
      <c r="M167" s="11"/>
      <c r="N167" s="11"/>
      <c r="O167" s="11"/>
      <c r="P167" s="11"/>
      <c r="Q167" s="11"/>
      <c r="R167" s="11"/>
      <c r="S167" s="11"/>
      <c r="T167" s="11"/>
    </row>
    <row r="168" spans="2:22" ht="13.5" customHeight="1" x14ac:dyDescent="0.2">
      <c r="E168" s="3"/>
      <c r="F168" s="3"/>
      <c r="G168" s="3"/>
      <c r="H168" s="3"/>
      <c r="I168" s="3"/>
      <c r="J168" s="10"/>
      <c r="K168" s="11"/>
      <c r="L168" s="11"/>
      <c r="M168" s="11"/>
      <c r="N168" s="11"/>
      <c r="O168" s="11"/>
      <c r="P168" s="11"/>
      <c r="Q168" s="11"/>
      <c r="R168" s="11"/>
      <c r="S168" s="11"/>
      <c r="T168" s="11"/>
    </row>
    <row r="169" spans="2:22" ht="13.5" customHeight="1" x14ac:dyDescent="0.2">
      <c r="E169" s="3"/>
      <c r="F169" s="3"/>
      <c r="G169" s="3"/>
      <c r="H169" s="3"/>
      <c r="I169" s="3"/>
      <c r="J169" s="10"/>
      <c r="K169" s="11"/>
      <c r="L169" s="11"/>
      <c r="M169" s="11"/>
      <c r="N169" s="11"/>
      <c r="O169" s="11"/>
      <c r="P169" s="11"/>
      <c r="Q169" s="11"/>
      <c r="R169" s="11"/>
      <c r="S169" s="11"/>
      <c r="T169" s="11"/>
    </row>
    <row r="170" spans="2:22" s="5" customFormat="1" ht="15.95" customHeight="1" x14ac:dyDescent="0.2">
      <c r="B170" s="113"/>
      <c r="C170" s="113"/>
      <c r="D170" s="199" t="s">
        <v>280</v>
      </c>
      <c r="E170" s="199"/>
      <c r="F170" s="199"/>
      <c r="G170" s="199"/>
      <c r="H170" s="199"/>
      <c r="I170" s="199"/>
      <c r="J170" s="199"/>
      <c r="K170" s="199"/>
    </row>
    <row r="171" spans="2:22" ht="60" customHeight="1" x14ac:dyDescent="0.2">
      <c r="D171" s="198"/>
      <c r="E171" s="198"/>
      <c r="F171" s="198"/>
      <c r="G171" s="198"/>
      <c r="H171" s="198"/>
      <c r="I171" s="198"/>
      <c r="J171" s="198"/>
      <c r="K171" s="198"/>
    </row>
    <row r="173" spans="2:22" ht="14.25" x14ac:dyDescent="0.2">
      <c r="K173" s="5"/>
      <c r="L173" s="1">
        <f>19*0.9</f>
        <v>17.100000000000001</v>
      </c>
      <c r="M173" s="1">
        <f>19*0.75</f>
        <v>14.25</v>
      </c>
    </row>
    <row r="174" spans="2:22" ht="14.45" customHeight="1" x14ac:dyDescent="0.2">
      <c r="D174" s="261" t="s">
        <v>48</v>
      </c>
      <c r="E174" s="262"/>
      <c r="F174" s="192" t="s">
        <v>284</v>
      </c>
      <c r="G174" s="193"/>
      <c r="H174" s="193"/>
      <c r="I174" s="193"/>
      <c r="J174" s="193"/>
      <c r="K174" s="193"/>
    </row>
    <row r="175" spans="2:22" x14ac:dyDescent="0.2">
      <c r="D175" s="194" t="s">
        <v>285</v>
      </c>
      <c r="E175" s="194"/>
      <c r="F175" s="196" t="s">
        <v>286</v>
      </c>
      <c r="G175" s="197"/>
      <c r="H175" s="197"/>
      <c r="I175" s="197"/>
      <c r="J175" s="197"/>
      <c r="K175" s="197"/>
    </row>
    <row r="176" spans="2:22" ht="14.45" customHeight="1" x14ac:dyDescent="0.2">
      <c r="D176" s="195"/>
      <c r="E176" s="195"/>
      <c r="F176" s="196" t="s">
        <v>287</v>
      </c>
      <c r="G176" s="197"/>
      <c r="H176" s="197"/>
      <c r="I176" s="197"/>
      <c r="J176" s="197"/>
      <c r="K176" s="197"/>
    </row>
    <row r="177" spans="4:11" ht="15" customHeight="1" x14ac:dyDescent="0.2">
      <c r="D177" s="195"/>
      <c r="E177" s="195"/>
      <c r="F177" s="196" t="s">
        <v>288</v>
      </c>
      <c r="G177" s="197"/>
      <c r="H177" s="197"/>
      <c r="I177" s="197"/>
      <c r="J177" s="197"/>
      <c r="K177" s="197"/>
    </row>
    <row r="179" spans="4:11" ht="14.25" x14ac:dyDescent="0.2">
      <c r="K179" s="5"/>
    </row>
  </sheetData>
  <sheetProtection formatCells="0" formatColumns="0" formatRows="0" insertColumns="0" insertRows="0" insertHyperlinks="0" deleteColumns="0" deleteRows="0" sort="0" autoFilter="0" pivotTables="0"/>
  <mergeCells count="291">
    <mergeCell ref="F95:J95"/>
    <mergeCell ref="K138:V138"/>
    <mergeCell ref="K152:V152"/>
    <mergeCell ref="D165:I165"/>
    <mergeCell ref="D2:E4"/>
    <mergeCell ref="D12:E12"/>
    <mergeCell ref="F8:V8"/>
    <mergeCell ref="D9:E9"/>
    <mergeCell ref="F9:V9"/>
    <mergeCell ref="D10:E10"/>
    <mergeCell ref="F10:V10"/>
    <mergeCell ref="D6:E6"/>
    <mergeCell ref="F6:V6"/>
    <mergeCell ref="D7:E7"/>
    <mergeCell ref="F7:V7"/>
    <mergeCell ref="D8:E8"/>
    <mergeCell ref="K126:V126"/>
    <mergeCell ref="K143:V143"/>
    <mergeCell ref="K148:V148"/>
    <mergeCell ref="N128:N129"/>
    <mergeCell ref="O128:V128"/>
    <mergeCell ref="N139:N140"/>
    <mergeCell ref="O139:V139"/>
    <mergeCell ref="N144:N145"/>
    <mergeCell ref="O144:V144"/>
    <mergeCell ref="D174:E174"/>
    <mergeCell ref="E167:I167"/>
    <mergeCell ref="D164:E164"/>
    <mergeCell ref="D156:E156"/>
    <mergeCell ref="K156:V156"/>
    <mergeCell ref="K164:V164"/>
    <mergeCell ref="D143:E143"/>
    <mergeCell ref="I139:I140"/>
    <mergeCell ref="J139:J140"/>
    <mergeCell ref="K139:K140"/>
    <mergeCell ref="L139:L140"/>
    <mergeCell ref="M139:M140"/>
    <mergeCell ref="F139:F140"/>
    <mergeCell ref="G139:G140"/>
    <mergeCell ref="H139:H140"/>
    <mergeCell ref="I144:I145"/>
    <mergeCell ref="N149:N150"/>
    <mergeCell ref="O149:V149"/>
    <mergeCell ref="D148:E148"/>
    <mergeCell ref="J144:J145"/>
    <mergeCell ref="K144:K145"/>
    <mergeCell ref="L144:L145"/>
    <mergeCell ref="M144:M145"/>
    <mergeCell ref="P114:V114"/>
    <mergeCell ref="K116:L116"/>
    <mergeCell ref="D20:E20"/>
    <mergeCell ref="K44:V44"/>
    <mergeCell ref="K66:V66"/>
    <mergeCell ref="D74:E74"/>
    <mergeCell ref="D66:E66"/>
    <mergeCell ref="D54:E54"/>
    <mergeCell ref="D44:E44"/>
    <mergeCell ref="D32:E32"/>
    <mergeCell ref="D116:E116"/>
    <mergeCell ref="D108:E108"/>
    <mergeCell ref="D103:E103"/>
    <mergeCell ref="D94:E94"/>
    <mergeCell ref="D88:E88"/>
    <mergeCell ref="D33:D34"/>
    <mergeCell ref="E33:E34"/>
    <mergeCell ref="F33:F34"/>
    <mergeCell ref="G33:G34"/>
    <mergeCell ref="H33:H34"/>
    <mergeCell ref="I33:I34"/>
    <mergeCell ref="J33:J34"/>
    <mergeCell ref="K33:K34"/>
    <mergeCell ref="L33:L34"/>
    <mergeCell ref="F2:T4"/>
    <mergeCell ref="U2:V4"/>
    <mergeCell ref="P101:V101"/>
    <mergeCell ref="F14:J14"/>
    <mergeCell ref="F15:F16"/>
    <mergeCell ref="G15:G16"/>
    <mergeCell ref="H15:H16"/>
    <mergeCell ref="I15:I16"/>
    <mergeCell ref="J15:J16"/>
    <mergeCell ref="K14:K16"/>
    <mergeCell ref="L14:L16"/>
    <mergeCell ref="M14:M16"/>
    <mergeCell ref="N14:N16"/>
    <mergeCell ref="O14:V14"/>
    <mergeCell ref="O15:O16"/>
    <mergeCell ref="P15:P16"/>
    <mergeCell ref="Q15:Q16"/>
    <mergeCell ref="R15:R16"/>
    <mergeCell ref="S15:S16"/>
    <mergeCell ref="T15:T16"/>
    <mergeCell ref="U15:U16"/>
    <mergeCell ref="V15:V16"/>
    <mergeCell ref="N21:N22"/>
    <mergeCell ref="O21:V21"/>
    <mergeCell ref="D138:E138"/>
    <mergeCell ref="D126:E126"/>
    <mergeCell ref="D122:E122"/>
    <mergeCell ref="D89:D90"/>
    <mergeCell ref="E89:E90"/>
    <mergeCell ref="D96:D97"/>
    <mergeCell ref="D139:D140"/>
    <mergeCell ref="E139:E140"/>
    <mergeCell ref="E96:E97"/>
    <mergeCell ref="D104:D105"/>
    <mergeCell ref="E104:E105"/>
    <mergeCell ref="D110:D111"/>
    <mergeCell ref="E110:E111"/>
    <mergeCell ref="D117:D118"/>
    <mergeCell ref="M33:M34"/>
    <mergeCell ref="N33:N34"/>
    <mergeCell ref="O33:V33"/>
    <mergeCell ref="I21:I22"/>
    <mergeCell ref="J21:J22"/>
    <mergeCell ref="K21:K22"/>
    <mergeCell ref="L21:L22"/>
    <mergeCell ref="M21:M22"/>
    <mergeCell ref="D21:D22"/>
    <mergeCell ref="E21:E22"/>
    <mergeCell ref="F21:F22"/>
    <mergeCell ref="G21:G22"/>
    <mergeCell ref="H21:H22"/>
    <mergeCell ref="N45:N46"/>
    <mergeCell ref="O45:V45"/>
    <mergeCell ref="D55:D56"/>
    <mergeCell ref="E55:E56"/>
    <mergeCell ref="F55:F56"/>
    <mergeCell ref="G55:G56"/>
    <mergeCell ref="H55:H56"/>
    <mergeCell ref="I55:I56"/>
    <mergeCell ref="J55:J56"/>
    <mergeCell ref="K55:K56"/>
    <mergeCell ref="L55:L56"/>
    <mergeCell ref="M55:M56"/>
    <mergeCell ref="N55:N56"/>
    <mergeCell ref="O55:V55"/>
    <mergeCell ref="I45:I46"/>
    <mergeCell ref="J45:J46"/>
    <mergeCell ref="K45:K46"/>
    <mergeCell ref="L45:L46"/>
    <mergeCell ref="M45:M46"/>
    <mergeCell ref="D45:D46"/>
    <mergeCell ref="E45:E46"/>
    <mergeCell ref="F45:F46"/>
    <mergeCell ref="G45:G46"/>
    <mergeCell ref="H45:H46"/>
    <mergeCell ref="N67:N68"/>
    <mergeCell ref="O67:V67"/>
    <mergeCell ref="D75:D76"/>
    <mergeCell ref="E75:E76"/>
    <mergeCell ref="F75:F76"/>
    <mergeCell ref="G75:G76"/>
    <mergeCell ref="H75:H76"/>
    <mergeCell ref="I75:I76"/>
    <mergeCell ref="J75:J76"/>
    <mergeCell ref="K75:K76"/>
    <mergeCell ref="L75:L76"/>
    <mergeCell ref="M75:M76"/>
    <mergeCell ref="N75:N76"/>
    <mergeCell ref="O75:V75"/>
    <mergeCell ref="I67:I68"/>
    <mergeCell ref="J67:J68"/>
    <mergeCell ref="K67:K68"/>
    <mergeCell ref="L67:L68"/>
    <mergeCell ref="M67:M68"/>
    <mergeCell ref="D67:D68"/>
    <mergeCell ref="E67:E68"/>
    <mergeCell ref="F67:F68"/>
    <mergeCell ref="G67:G68"/>
    <mergeCell ref="H67:H68"/>
    <mergeCell ref="K89:K90"/>
    <mergeCell ref="L89:L90"/>
    <mergeCell ref="M89:M90"/>
    <mergeCell ref="N89:N90"/>
    <mergeCell ref="O89:V89"/>
    <mergeCell ref="F89:F90"/>
    <mergeCell ref="G89:G90"/>
    <mergeCell ref="H89:H90"/>
    <mergeCell ref="I89:I90"/>
    <mergeCell ref="J89:J90"/>
    <mergeCell ref="K96:K97"/>
    <mergeCell ref="L96:L97"/>
    <mergeCell ref="M96:M97"/>
    <mergeCell ref="N96:N97"/>
    <mergeCell ref="O96:V96"/>
    <mergeCell ref="F96:F97"/>
    <mergeCell ref="G96:G97"/>
    <mergeCell ref="H96:H97"/>
    <mergeCell ref="I96:I97"/>
    <mergeCell ref="J96:J97"/>
    <mergeCell ref="K104:K105"/>
    <mergeCell ref="L104:L105"/>
    <mergeCell ref="M104:M105"/>
    <mergeCell ref="N104:N105"/>
    <mergeCell ref="O104:V104"/>
    <mergeCell ref="F104:F105"/>
    <mergeCell ref="G104:G105"/>
    <mergeCell ref="H104:H105"/>
    <mergeCell ref="I104:I105"/>
    <mergeCell ref="J104:J105"/>
    <mergeCell ref="K110:K111"/>
    <mergeCell ref="L110:L111"/>
    <mergeCell ref="M110:M111"/>
    <mergeCell ref="N110:N111"/>
    <mergeCell ref="O110:V110"/>
    <mergeCell ref="F110:F111"/>
    <mergeCell ref="G110:G111"/>
    <mergeCell ref="H110:H111"/>
    <mergeCell ref="I110:I111"/>
    <mergeCell ref="J110:J111"/>
    <mergeCell ref="O117:V117"/>
    <mergeCell ref="D123:D124"/>
    <mergeCell ref="E123:E124"/>
    <mergeCell ref="F123:F124"/>
    <mergeCell ref="G123:G124"/>
    <mergeCell ref="H123:H124"/>
    <mergeCell ref="I123:I124"/>
    <mergeCell ref="J123:J124"/>
    <mergeCell ref="K123:K124"/>
    <mergeCell ref="L123:L124"/>
    <mergeCell ref="M123:M124"/>
    <mergeCell ref="N123:N124"/>
    <mergeCell ref="O123:V123"/>
    <mergeCell ref="J117:J118"/>
    <mergeCell ref="K117:K118"/>
    <mergeCell ref="L117:L118"/>
    <mergeCell ref="M117:M118"/>
    <mergeCell ref="N117:N118"/>
    <mergeCell ref="E117:E118"/>
    <mergeCell ref="F117:F118"/>
    <mergeCell ref="G117:G118"/>
    <mergeCell ref="H117:H118"/>
    <mergeCell ref="I117:I118"/>
    <mergeCell ref="I128:I129"/>
    <mergeCell ref="J128:J129"/>
    <mergeCell ref="K128:K129"/>
    <mergeCell ref="L128:L129"/>
    <mergeCell ref="M128:M129"/>
    <mergeCell ref="D128:D129"/>
    <mergeCell ref="E128:E129"/>
    <mergeCell ref="F128:F129"/>
    <mergeCell ref="G128:G129"/>
    <mergeCell ref="H128:H129"/>
    <mergeCell ref="D144:D145"/>
    <mergeCell ref="E144:E145"/>
    <mergeCell ref="F144:F145"/>
    <mergeCell ref="G144:G145"/>
    <mergeCell ref="H144:H145"/>
    <mergeCell ref="L153:L154"/>
    <mergeCell ref="M153:M154"/>
    <mergeCell ref="D153:D154"/>
    <mergeCell ref="E153:E154"/>
    <mergeCell ref="F153:F154"/>
    <mergeCell ref="G153:G154"/>
    <mergeCell ref="H153:H154"/>
    <mergeCell ref="I149:I150"/>
    <mergeCell ref="J149:J150"/>
    <mergeCell ref="K149:K150"/>
    <mergeCell ref="L149:L150"/>
    <mergeCell ref="M149:M150"/>
    <mergeCell ref="D149:D150"/>
    <mergeCell ref="E149:E150"/>
    <mergeCell ref="F149:F150"/>
    <mergeCell ref="G149:G150"/>
    <mergeCell ref="H149:H150"/>
    <mergeCell ref="D152:E152"/>
    <mergeCell ref="F174:K174"/>
    <mergeCell ref="D175:E177"/>
    <mergeCell ref="F175:K175"/>
    <mergeCell ref="F176:K176"/>
    <mergeCell ref="F177:K177"/>
    <mergeCell ref="D171:K171"/>
    <mergeCell ref="D170:K170"/>
    <mergeCell ref="N153:N154"/>
    <mergeCell ref="O153:V153"/>
    <mergeCell ref="D157:D158"/>
    <mergeCell ref="E157:E158"/>
    <mergeCell ref="F157:F158"/>
    <mergeCell ref="G157:G158"/>
    <mergeCell ref="H157:H158"/>
    <mergeCell ref="I157:I158"/>
    <mergeCell ref="J157:J158"/>
    <mergeCell ref="K157:K158"/>
    <mergeCell ref="L157:L158"/>
    <mergeCell ref="M157:M158"/>
    <mergeCell ref="N157:N158"/>
    <mergeCell ref="O157:V157"/>
    <mergeCell ref="I153:I154"/>
    <mergeCell ref="J153:J154"/>
    <mergeCell ref="K153:K154"/>
  </mergeCells>
  <conditionalFormatting sqref="K165">
    <cfRule type="containsText" dxfId="2" priority="1" operator="containsText" text="TOLERABLE">
      <formula>NOT(ISERROR(SEARCH("TOLERABLE",K165)))</formula>
    </cfRule>
    <cfRule type="containsText" dxfId="1" priority="2" operator="containsText" text="INADMISIBLE">
      <formula>NOT(ISERROR(SEARCH("INADMISIBLE",K165)))</formula>
    </cfRule>
    <cfRule type="containsText" dxfId="0" priority="3" operator="containsText" text="ADMISIBLE">
      <formula>NOT(ISERROR(SEARCH("ADMISIBLE",K165)))</formula>
    </cfRule>
  </conditionalFormatting>
  <dataValidations count="2">
    <dataValidation type="list" allowBlank="1" showInputMessage="1" showErrorMessage="1" sqref="F35:I43 F47:I53 F17:I19 F23:I31 F58:I65 F69:I73 F77:I87 F91:I93 F98:I100 F102:I102 F106:I107 F112:I113 F115:I115 F119:I121 F125:I125 F130:I137 F141:I142 F146:I147 F151:I151 F155:I155 F159:I163" xr:uid="{00000000-0002-0000-0000-000000000000}">
      <formula1>$B$2:$B$3</formula1>
    </dataValidation>
    <dataValidation type="list" allowBlank="1" showInputMessage="1" showErrorMessage="1" sqref="M17:M19 M23:M31 M35:M43 M47:M53 M57:M65 M69:M73 M77:M87 M91:M93 M98:M100 M102 M106:M107 M112:M113 M115 M119:M121 M125 M130:M137 M141:M142 M146:M147 M151 M155 M159:M163" xr:uid="{00000000-0002-0000-0000-000001000000}">
      <formula1>$C$2:$C$4</formula1>
    </dataValidation>
  </dataValidations>
  <printOptions horizontalCentered="1"/>
  <pageMargins left="0.59055118110236227" right="0.59055118110236227" top="0.59055118110236227" bottom="0.59055118110236227" header="0" footer="0"/>
  <pageSetup paperSize="14"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78"/>
  <sheetViews>
    <sheetView showGridLines="0" zoomScale="70" zoomScaleNormal="70" workbookViewId="0">
      <selection activeCell="A5" sqref="A5"/>
    </sheetView>
  </sheetViews>
  <sheetFormatPr baseColWidth="10" defaultRowHeight="14.25" x14ac:dyDescent="0.2"/>
  <cols>
    <col min="1" max="1" width="125.7109375" style="5" customWidth="1"/>
    <col min="2" max="2" width="1.140625" style="5" customWidth="1"/>
    <col min="3" max="3" width="3.85546875" style="5" customWidth="1"/>
    <col min="4" max="251" width="10.85546875" style="5"/>
    <col min="252" max="252" width="126" style="5" customWidth="1"/>
    <col min="253" max="507" width="10.85546875" style="5"/>
    <col min="508" max="508" width="126" style="5" customWidth="1"/>
    <col min="509" max="763" width="10.85546875" style="5"/>
    <col min="764" max="764" width="126" style="5" customWidth="1"/>
    <col min="765" max="1019" width="10.85546875" style="5"/>
    <col min="1020" max="1020" width="126" style="5" customWidth="1"/>
    <col min="1021" max="1275" width="10.85546875" style="5"/>
    <col min="1276" max="1276" width="126" style="5" customWidth="1"/>
    <col min="1277" max="1531" width="10.85546875" style="5"/>
    <col min="1532" max="1532" width="126" style="5" customWidth="1"/>
    <col min="1533" max="1787" width="10.85546875" style="5"/>
    <col min="1788" max="1788" width="126" style="5" customWidth="1"/>
    <col min="1789" max="2043" width="10.85546875" style="5"/>
    <col min="2044" max="2044" width="126" style="5" customWidth="1"/>
    <col min="2045" max="2299" width="10.85546875" style="5"/>
    <col min="2300" max="2300" width="126" style="5" customWidth="1"/>
    <col min="2301" max="2555" width="10.85546875" style="5"/>
    <col min="2556" max="2556" width="126" style="5" customWidth="1"/>
    <col min="2557" max="2811" width="10.85546875" style="5"/>
    <col min="2812" max="2812" width="126" style="5" customWidth="1"/>
    <col min="2813" max="3067" width="10.85546875" style="5"/>
    <col min="3068" max="3068" width="126" style="5" customWidth="1"/>
    <col min="3069" max="3323" width="10.85546875" style="5"/>
    <col min="3324" max="3324" width="126" style="5" customWidth="1"/>
    <col min="3325" max="3579" width="10.85546875" style="5"/>
    <col min="3580" max="3580" width="126" style="5" customWidth="1"/>
    <col min="3581" max="3835" width="10.85546875" style="5"/>
    <col min="3836" max="3836" width="126" style="5" customWidth="1"/>
    <col min="3837" max="4091" width="10.85546875" style="5"/>
    <col min="4092" max="4092" width="126" style="5" customWidth="1"/>
    <col min="4093" max="4347" width="10.85546875" style="5"/>
    <col min="4348" max="4348" width="126" style="5" customWidth="1"/>
    <col min="4349" max="4603" width="10.85546875" style="5"/>
    <col min="4604" max="4604" width="126" style="5" customWidth="1"/>
    <col min="4605" max="4859" width="10.85546875" style="5"/>
    <col min="4860" max="4860" width="126" style="5" customWidth="1"/>
    <col min="4861" max="5115" width="10.85546875" style="5"/>
    <col min="5116" max="5116" width="126" style="5" customWidth="1"/>
    <col min="5117" max="5371" width="10.85546875" style="5"/>
    <col min="5372" max="5372" width="126" style="5" customWidth="1"/>
    <col min="5373" max="5627" width="10.85546875" style="5"/>
    <col min="5628" max="5628" width="126" style="5" customWidth="1"/>
    <col min="5629" max="5883" width="10.85546875" style="5"/>
    <col min="5884" max="5884" width="126" style="5" customWidth="1"/>
    <col min="5885" max="6139" width="10.85546875" style="5"/>
    <col min="6140" max="6140" width="126" style="5" customWidth="1"/>
    <col min="6141" max="6395" width="10.85546875" style="5"/>
    <col min="6396" max="6396" width="126" style="5" customWidth="1"/>
    <col min="6397" max="6651" width="10.85546875" style="5"/>
    <col min="6652" max="6652" width="126" style="5" customWidth="1"/>
    <col min="6653" max="6907" width="10.85546875" style="5"/>
    <col min="6908" max="6908" width="126" style="5" customWidth="1"/>
    <col min="6909" max="7163" width="10.85546875" style="5"/>
    <col min="7164" max="7164" width="126" style="5" customWidth="1"/>
    <col min="7165" max="7419" width="10.85546875" style="5"/>
    <col min="7420" max="7420" width="126" style="5" customWidth="1"/>
    <col min="7421" max="7675" width="10.85546875" style="5"/>
    <col min="7676" max="7676" width="126" style="5" customWidth="1"/>
    <col min="7677" max="7931" width="10.85546875" style="5"/>
    <col min="7932" max="7932" width="126" style="5" customWidth="1"/>
    <col min="7933" max="8187" width="10.85546875" style="5"/>
    <col min="8188" max="8188" width="126" style="5" customWidth="1"/>
    <col min="8189" max="8443" width="10.85546875" style="5"/>
    <col min="8444" max="8444" width="126" style="5" customWidth="1"/>
    <col min="8445" max="8699" width="10.85546875" style="5"/>
    <col min="8700" max="8700" width="126" style="5" customWidth="1"/>
    <col min="8701" max="8955" width="10.85546875" style="5"/>
    <col min="8956" max="8956" width="126" style="5" customWidth="1"/>
    <col min="8957" max="9211" width="10.85546875" style="5"/>
    <col min="9212" max="9212" width="126" style="5" customWidth="1"/>
    <col min="9213" max="9467" width="10.85546875" style="5"/>
    <col min="9468" max="9468" width="126" style="5" customWidth="1"/>
    <col min="9469" max="9723" width="10.85546875" style="5"/>
    <col min="9724" max="9724" width="126" style="5" customWidth="1"/>
    <col min="9725" max="9979" width="10.85546875" style="5"/>
    <col min="9980" max="9980" width="126" style="5" customWidth="1"/>
    <col min="9981" max="10235" width="10.85546875" style="5"/>
    <col min="10236" max="10236" width="126" style="5" customWidth="1"/>
    <col min="10237" max="10491" width="10.85546875" style="5"/>
    <col min="10492" max="10492" width="126" style="5" customWidth="1"/>
    <col min="10493" max="10747" width="10.85546875" style="5"/>
    <col min="10748" max="10748" width="126" style="5" customWidth="1"/>
    <col min="10749" max="11003" width="10.85546875" style="5"/>
    <col min="11004" max="11004" width="126" style="5" customWidth="1"/>
    <col min="11005" max="11259" width="10.85546875" style="5"/>
    <col min="11260" max="11260" width="126" style="5" customWidth="1"/>
    <col min="11261" max="11515" width="10.85546875" style="5"/>
    <col min="11516" max="11516" width="126" style="5" customWidth="1"/>
    <col min="11517" max="11771" width="10.85546875" style="5"/>
    <col min="11772" max="11772" width="126" style="5" customWidth="1"/>
    <col min="11773" max="12027" width="10.85546875" style="5"/>
    <col min="12028" max="12028" width="126" style="5" customWidth="1"/>
    <col min="12029" max="12283" width="10.85546875" style="5"/>
    <col min="12284" max="12284" width="126" style="5" customWidth="1"/>
    <col min="12285" max="12539" width="10.85546875" style="5"/>
    <col min="12540" max="12540" width="126" style="5" customWidth="1"/>
    <col min="12541" max="12795" width="10.85546875" style="5"/>
    <col min="12796" max="12796" width="126" style="5" customWidth="1"/>
    <col min="12797" max="13051" width="10.85546875" style="5"/>
    <col min="13052" max="13052" width="126" style="5" customWidth="1"/>
    <col min="13053" max="13307" width="10.85546875" style="5"/>
    <col min="13308" max="13308" width="126" style="5" customWidth="1"/>
    <col min="13309" max="13563" width="10.85546875" style="5"/>
    <col min="13564" max="13564" width="126" style="5" customWidth="1"/>
    <col min="13565" max="13819" width="10.85546875" style="5"/>
    <col min="13820" max="13820" width="126" style="5" customWidth="1"/>
    <col min="13821" max="14075" width="10.85546875" style="5"/>
    <col min="14076" max="14076" width="126" style="5" customWidth="1"/>
    <col min="14077" max="14331" width="10.85546875" style="5"/>
    <col min="14332" max="14332" width="126" style="5" customWidth="1"/>
    <col min="14333" max="14587" width="10.85546875" style="5"/>
    <col min="14588" max="14588" width="126" style="5" customWidth="1"/>
    <col min="14589" max="14843" width="10.85546875" style="5"/>
    <col min="14844" max="14844" width="126" style="5" customWidth="1"/>
    <col min="14845" max="15099" width="10.85546875" style="5"/>
    <col min="15100" max="15100" width="126" style="5" customWidth="1"/>
    <col min="15101" max="15355" width="10.85546875" style="5"/>
    <col min="15356" max="15356" width="126" style="5" customWidth="1"/>
    <col min="15357" max="15611" width="10.85546875" style="5"/>
    <col min="15612" max="15612" width="126" style="5" customWidth="1"/>
    <col min="15613" max="15867" width="10.85546875" style="5"/>
    <col min="15868" max="15868" width="126" style="5" customWidth="1"/>
    <col min="15869" max="16123" width="10.85546875" style="5"/>
    <col min="16124" max="16124" width="126" style="5" customWidth="1"/>
    <col min="16125" max="16379" width="10.85546875" style="5"/>
    <col min="16380" max="16384" width="10.85546875" style="5" customWidth="1"/>
  </cols>
  <sheetData>
    <row r="2" spans="1:1" ht="54" customHeight="1" x14ac:dyDescent="0.2">
      <c r="A2" s="13" t="s">
        <v>25</v>
      </c>
    </row>
    <row r="3" spans="1:1" ht="4.5" customHeight="1" x14ac:dyDescent="0.2"/>
    <row r="4" spans="1:1" ht="8.25" customHeight="1" x14ac:dyDescent="0.2"/>
    <row r="5" spans="1:1" ht="29.25" x14ac:dyDescent="0.2">
      <c r="A5" s="14" t="s">
        <v>281</v>
      </c>
    </row>
    <row r="6" spans="1:1" x14ac:dyDescent="0.2">
      <c r="A6" s="14"/>
    </row>
    <row r="7" spans="1:1" ht="43.5" x14ac:dyDescent="0.2">
      <c r="A7" s="14" t="s">
        <v>249</v>
      </c>
    </row>
    <row r="8" spans="1:1" x14ac:dyDescent="0.2">
      <c r="A8" s="14"/>
    </row>
    <row r="9" spans="1:1" ht="29.25" x14ac:dyDescent="0.2">
      <c r="A9" s="14" t="s">
        <v>250</v>
      </c>
    </row>
    <row r="10" spans="1:1" x14ac:dyDescent="0.2">
      <c r="A10" s="14"/>
    </row>
    <row r="11" spans="1:1" x14ac:dyDescent="0.2">
      <c r="A11" s="14" t="s">
        <v>26</v>
      </c>
    </row>
    <row r="12" spans="1:1" x14ac:dyDescent="0.2">
      <c r="A12" s="14"/>
    </row>
    <row r="13" spans="1:1" ht="15" x14ac:dyDescent="0.2">
      <c r="A13" s="114" t="s">
        <v>277</v>
      </c>
    </row>
    <row r="14" spans="1:1" x14ac:dyDescent="0.2">
      <c r="A14" s="15"/>
    </row>
    <row r="15" spans="1:1" ht="141.75" customHeight="1" x14ac:dyDescent="0.2">
      <c r="A15" s="16" t="s">
        <v>251</v>
      </c>
    </row>
    <row r="16" spans="1:1" x14ac:dyDescent="0.2">
      <c r="A16" s="15"/>
    </row>
    <row r="17" spans="1:1" ht="137.25" customHeight="1" x14ac:dyDescent="0.2">
      <c r="A17" s="17" t="s">
        <v>252</v>
      </c>
    </row>
    <row r="18" spans="1:1" x14ac:dyDescent="0.2">
      <c r="A18" s="15"/>
    </row>
    <row r="19" spans="1:1" ht="409.5" customHeight="1" x14ac:dyDescent="0.2">
      <c r="A19" s="17" t="s">
        <v>271</v>
      </c>
    </row>
    <row r="20" spans="1:1" ht="17.25" customHeight="1" x14ac:dyDescent="0.2">
      <c r="A20" s="15"/>
    </row>
    <row r="21" spans="1:1" ht="213.75" customHeight="1" x14ac:dyDescent="0.2">
      <c r="A21" s="18" t="s">
        <v>253</v>
      </c>
    </row>
    <row r="22" spans="1:1" x14ac:dyDescent="0.2">
      <c r="A22" s="15"/>
    </row>
    <row r="23" spans="1:1" ht="183.75" customHeight="1" x14ac:dyDescent="0.2">
      <c r="A23" s="18" t="s">
        <v>272</v>
      </c>
    </row>
    <row r="24" spans="1:1" x14ac:dyDescent="0.2">
      <c r="A24" s="15"/>
    </row>
    <row r="25" spans="1:1" ht="199.5" customHeight="1" x14ac:dyDescent="0.2">
      <c r="A25" s="18" t="s">
        <v>273</v>
      </c>
    </row>
    <row r="26" spans="1:1" ht="24" customHeight="1" x14ac:dyDescent="0.2">
      <c r="A26" s="18"/>
    </row>
    <row r="27" spans="1:1" ht="199.5" customHeight="1" x14ac:dyDescent="0.2">
      <c r="A27" s="18" t="s">
        <v>274</v>
      </c>
    </row>
    <row r="28" spans="1:1" x14ac:dyDescent="0.2">
      <c r="A28" s="15"/>
    </row>
    <row r="29" spans="1:1" ht="240" customHeight="1" x14ac:dyDescent="0.2">
      <c r="A29" s="18" t="s">
        <v>282</v>
      </c>
    </row>
    <row r="30" spans="1:1" x14ac:dyDescent="0.2">
      <c r="A30" s="15"/>
    </row>
    <row r="31" spans="1:1" ht="160.5" customHeight="1" x14ac:dyDescent="0.2">
      <c r="A31" s="18" t="s">
        <v>275</v>
      </c>
    </row>
    <row r="33" spans="1:1" ht="173.25" customHeight="1" x14ac:dyDescent="0.2">
      <c r="A33" s="18" t="s">
        <v>283</v>
      </c>
    </row>
    <row r="36" spans="1:1" ht="15" x14ac:dyDescent="0.25">
      <c r="A36" s="19"/>
    </row>
    <row r="51" spans="1:1" ht="15" x14ac:dyDescent="0.25">
      <c r="A51" s="19"/>
    </row>
    <row r="60" spans="1:1" ht="15" x14ac:dyDescent="0.25">
      <c r="A60" s="19"/>
    </row>
    <row r="75" ht="36.75" customHeight="1" x14ac:dyDescent="0.2"/>
    <row r="76" ht="30.75" customHeight="1" x14ac:dyDescent="0.2"/>
    <row r="77" ht="30.75" customHeight="1" x14ac:dyDescent="0.2"/>
    <row r="78" ht="30.75" customHeight="1" x14ac:dyDescent="0.2"/>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4:H14"/>
  <sheetViews>
    <sheetView showGridLines="0" workbookViewId="0">
      <selection activeCell="I19" sqref="I18:I19"/>
    </sheetView>
  </sheetViews>
  <sheetFormatPr baseColWidth="10" defaultRowHeight="15" x14ac:dyDescent="0.25"/>
  <sheetData>
    <row r="14" spans="1:8" x14ac:dyDescent="0.25">
      <c r="A14" s="284"/>
      <c r="B14" s="284"/>
      <c r="C14" s="284"/>
      <c r="D14" s="284"/>
      <c r="E14" s="284"/>
      <c r="F14" s="284"/>
      <c r="G14" s="284"/>
      <c r="H14" s="284"/>
    </row>
  </sheetData>
  <mergeCells count="1">
    <mergeCell ref="A14:H14"/>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FT-SUPE-024</vt:lpstr>
      <vt:lpstr>INSTRUCTIVO</vt:lpstr>
      <vt:lpstr>CRITER CAL_PON</vt:lpstr>
      <vt:lpstr>'FT-SUPE-024'!Área_de_impresión</vt:lpstr>
      <vt:lpstr>'FT-SUPE-024'!Títulos_a_imprimir</vt:lpstr>
    </vt:vector>
  </TitlesOfParts>
  <Company>Supersolidaria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Ivonn Magaly Moreno Barrera</dc:creator>
  <cp:lastModifiedBy>Andres Felipe Torres Romero</cp:lastModifiedBy>
  <dcterms:created xsi:type="dcterms:W3CDTF">2011-05-06T13:12:04Z</dcterms:created>
  <dcterms:modified xsi:type="dcterms:W3CDTF">2024-03-07T16:21:47Z</dcterms:modified>
</cp:coreProperties>
</file>