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C:\Users\atorresr\Downloads\"/>
    </mc:Choice>
  </mc:AlternateContent>
  <xr:revisionPtr revIDLastSave="0" documentId="13_ncr:1_{537BE35B-D60C-45B2-9B41-413BEBA1EE51}" xr6:coauthVersionLast="47" xr6:coauthVersionMax="47" xr10:uidLastSave="{00000000-0000-0000-0000-000000000000}"/>
  <bookViews>
    <workbookView xWindow="-120" yWindow="-120" windowWidth="20730" windowHeight="11040" firstSheet="1" activeTab="1" xr2:uid="{00000000-000D-0000-FFFF-FFFF00000000}"/>
  </bookViews>
  <sheets>
    <sheet name="Acerno_Cache_XXXXX" sheetId="9" state="veryHidden" r:id="rId1"/>
    <sheet name="Riesgo Financiero" sheetId="8" r:id="rId2"/>
    <sheet name="INSTRUCTIVO" sheetId="14" r:id="rId3"/>
    <sheet name="Hoja1" sheetId="10" state="hidden" r:id="rId4"/>
    <sheet name="TABLA_CALIF._POND" sheetId="13" r:id="rId5"/>
  </sheets>
  <definedNames>
    <definedName name="_xlnm._FilterDatabase" localSheetId="1" hidden="1">'Riesgo Financiero'!$J$2:$J$204</definedName>
    <definedName name="_xlnm.Print_Area" localSheetId="1">'Riesgo Financiero'!$E$2:$N$185</definedName>
    <definedName name="_xlnm.Print_Titles" localSheetId="1">'Riesgo Financiero'!$14:$14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2" i="8" l="1"/>
  <c r="K61" i="8"/>
  <c r="K60" i="8"/>
  <c r="K59" i="8"/>
  <c r="K58" i="8"/>
  <c r="K57" i="8"/>
  <c r="K56" i="8"/>
  <c r="K43" i="8"/>
  <c r="K42" i="8"/>
  <c r="K41" i="8"/>
  <c r="K40" i="8"/>
  <c r="K39" i="8"/>
  <c r="K38" i="8"/>
  <c r="K37" i="8"/>
  <c r="K22" i="8"/>
  <c r="K19" i="8"/>
  <c r="K20" i="8"/>
  <c r="K21" i="8"/>
  <c r="G44" i="8" l="1"/>
  <c r="K44" i="8" s="1"/>
  <c r="K177" i="8"/>
  <c r="K176" i="8"/>
  <c r="K175" i="8"/>
  <c r="K174" i="8"/>
  <c r="K170" i="8"/>
  <c r="K169" i="8"/>
  <c r="K168" i="8"/>
  <c r="K164" i="8"/>
  <c r="K163" i="8"/>
  <c r="K159" i="8"/>
  <c r="K158" i="8"/>
  <c r="K157" i="8"/>
  <c r="K156" i="8"/>
  <c r="K152" i="8"/>
  <c r="K148" i="8"/>
  <c r="K147" i="8"/>
  <c r="K145" i="8"/>
  <c r="K144" i="8"/>
  <c r="K140" i="8"/>
  <c r="K139" i="8"/>
  <c r="K138" i="8"/>
  <c r="K136" i="8"/>
  <c r="K135" i="8"/>
  <c r="K131" i="8"/>
  <c r="K130" i="8"/>
  <c r="K129" i="8"/>
  <c r="K125" i="8"/>
  <c r="K124" i="8"/>
  <c r="K120" i="8"/>
  <c r="K119" i="8"/>
  <c r="K118" i="8"/>
  <c r="K117" i="8"/>
  <c r="K112" i="8"/>
  <c r="K111" i="8"/>
  <c r="K107" i="8"/>
  <c r="K106" i="8"/>
  <c r="K105" i="8"/>
  <c r="K101" i="8"/>
  <c r="K100" i="8"/>
  <c r="K99" i="8"/>
  <c r="K98" i="8"/>
  <c r="K93" i="8"/>
  <c r="K92" i="8"/>
  <c r="K90" i="8"/>
  <c r="K86" i="8"/>
  <c r="K85" i="8"/>
  <c r="K84" i="8"/>
  <c r="K80" i="8"/>
  <c r="K79" i="8"/>
  <c r="K78" i="8"/>
  <c r="K77" i="8"/>
  <c r="K76" i="8"/>
  <c r="K74" i="8"/>
  <c r="K70" i="8"/>
  <c r="K69" i="8"/>
  <c r="K68" i="8"/>
  <c r="K66" i="8"/>
  <c r="K55" i="8"/>
  <c r="G63" i="8" s="1"/>
  <c r="K63" i="8" s="1"/>
  <c r="K51" i="8"/>
  <c r="K50" i="8"/>
  <c r="K49" i="8"/>
  <c r="K48" i="8"/>
  <c r="K47" i="8"/>
  <c r="K33" i="8"/>
  <c r="K32" i="8"/>
  <c r="K31" i="8"/>
  <c r="K30" i="8"/>
  <c r="K29" i="8"/>
  <c r="K28" i="8"/>
  <c r="K26" i="8"/>
  <c r="K18" i="8"/>
  <c r="G81" i="8" l="1"/>
  <c r="K81" i="8" s="1"/>
  <c r="G34" i="8"/>
  <c r="K34" i="8" s="1"/>
  <c r="M183" i="8"/>
  <c r="G153" i="8"/>
  <c r="K153" i="8" s="1"/>
  <c r="G23" i="8"/>
  <c r="K23" i="8" s="1"/>
  <c r="G160" i="8"/>
  <c r="K160" i="8" s="1"/>
  <c r="G171" i="8" l="1"/>
  <c r="K171" i="8" s="1"/>
  <c r="G165" i="8"/>
  <c r="K165" i="8" s="1"/>
  <c r="G141" i="8"/>
  <c r="K141" i="8" s="1"/>
  <c r="G126" i="8"/>
  <c r="K126" i="8" s="1"/>
  <c r="G108" i="8"/>
  <c r="K108" i="8" s="1"/>
  <c r="G102" i="8"/>
  <c r="K102" i="8" s="1"/>
  <c r="G94" i="8"/>
  <c r="K94" i="8" s="1"/>
  <c r="G87" i="8"/>
  <c r="K87" i="8" s="1"/>
  <c r="G71" i="8"/>
  <c r="K71" i="8" s="1"/>
  <c r="G178" i="8"/>
  <c r="K178" i="8" s="1"/>
  <c r="G149" i="8"/>
  <c r="G113" i="8"/>
  <c r="K113" i="8" s="1"/>
  <c r="G52" i="8"/>
  <c r="K52" i="8" s="1"/>
  <c r="G121" i="8"/>
  <c r="K121" i="8" s="1"/>
  <c r="G132" i="8"/>
  <c r="K132" i="8" s="1"/>
  <c r="K149" i="8" l="1"/>
  <c r="K179" i="8" s="1"/>
  <c r="B181" i="8" l="1"/>
  <c r="L179" i="8"/>
</calcChain>
</file>

<file path=xl/sharedStrings.xml><?xml version="1.0" encoding="utf-8"?>
<sst xmlns="http://schemas.openxmlformats.org/spreadsheetml/2006/main" count="763" uniqueCount="286">
  <si>
    <t>Proceso (s) Relacionado (s)</t>
  </si>
  <si>
    <t>21.3</t>
  </si>
  <si>
    <t>21.2</t>
  </si>
  <si>
    <t>21.1</t>
  </si>
  <si>
    <t xml:space="preserve">En relación con Gastos Extraordinarios verificar que sus registros cuenten con el respectivo soporte y la autorización de la autoridad respectiva (gerente, actas del consejo de administración, actas de asamblea general) </t>
  </si>
  <si>
    <t>20.2</t>
  </si>
  <si>
    <t xml:space="preserve">Respecto a los gastos más representativos solicitar el auxiliar contable y verificar que cuenten con los soportes que generaron el registro. </t>
  </si>
  <si>
    <t>20.1</t>
  </si>
  <si>
    <t>19.4</t>
  </si>
  <si>
    <t>19.3</t>
  </si>
  <si>
    <t>19.2</t>
  </si>
  <si>
    <t>19.1</t>
  </si>
  <si>
    <t>En el caso del Fondo de Amortización de Aportes verificar el mecanismo mediante el cual se realizó la readquisición, es decir, de manera general y en igualdad de condiciones, o en el caso de retiro de los asociados según los parámetros establecidos en la CBCF</t>
  </si>
  <si>
    <t>18.1</t>
  </si>
  <si>
    <t>FONDOS PATRIMONIALES</t>
  </si>
  <si>
    <t>En el caso de que la entidad presente pérdidas acumuladas revisar para los retiros si efectua la retención proporcional a los aportes mediante un factor determinado y entrar a disminuir las pérdidas acumuladas registradas en el balance</t>
  </si>
  <si>
    <t>17.2</t>
  </si>
  <si>
    <t>Previamente se realiza cruce de información de aportes sociales para verificar que no exista devolución parcial de aportes y de ser el caso se escoge la muestra para verificar en la visita</t>
  </si>
  <si>
    <t>17.1</t>
  </si>
  <si>
    <t>16.2</t>
  </si>
  <si>
    <t>16.1</t>
  </si>
  <si>
    <t>En el caso de convenios, verificar condiciones de los convenios (tiempo en que deben entregar los recursos y mecanismo para el traslado de los recursos), en el caso de la póliza de vida deudores verificar con base en la liquidación de créditos si corresponde a la prima acordada con la aseguradora</t>
  </si>
  <si>
    <t>15.3</t>
  </si>
  <si>
    <t>15.2</t>
  </si>
  <si>
    <t>Respecto a las cuentas de mayor participación verificar el soporte de su registro y si el saldo está acorde con lo pactado</t>
  </si>
  <si>
    <t>15.1</t>
  </si>
  <si>
    <t>En el caso de los fondos mutuales asimilables a seguros, revisar que su constitución fue antes de la Ley 79/88 y el saldo obedece a un cálculo actuarial  y reserva técnica.</t>
  </si>
  <si>
    <t xml:space="preserve">Verificar que las erogaciones correspondan al objeto de cada fondo y a la destinación estipulada en el reglamento </t>
  </si>
  <si>
    <t>14.2</t>
  </si>
  <si>
    <t>Verificar que su incremento se realice con aporte de los asociados y rendimientos de las inversiones según la CBCF</t>
  </si>
  <si>
    <t>14.1</t>
  </si>
  <si>
    <t>Verificar que los saldos de los fondos correspondan a la ejecución de la programación de actividades y presupuesto aprobados por el consejo de administración; y que los incrementos con cargo al gasto obedezcan a los parámetros presupuestales definidos por la asamblea y/o consejo de administración</t>
  </si>
  <si>
    <t>13.2</t>
  </si>
  <si>
    <t>13.1</t>
  </si>
  <si>
    <t>En el caso de exigibilidades por servicio de recaudo, verificar condiciones de los convenios (tiempo en que deben entregar los recursos y mecanismo para el traslado de los recursos)</t>
  </si>
  <si>
    <t>En el caso de los intereses, realizar los cálculos sobre una muestra máxima de 5 casos, verificando que corresponda a la causación respecto a las condiciones pactadas</t>
  </si>
  <si>
    <t>12.2</t>
  </si>
  <si>
    <t xml:space="preserve">En cada cuenta revisar que existan los soportes legales (facturas, contratos, etc), concepto y fecha de contabilización. </t>
  </si>
  <si>
    <t>12.1</t>
  </si>
  <si>
    <t>11.2</t>
  </si>
  <si>
    <t>11.1</t>
  </si>
  <si>
    <t>10.1</t>
  </si>
  <si>
    <t>9.3</t>
  </si>
  <si>
    <t>9.2</t>
  </si>
  <si>
    <t>9.1</t>
  </si>
  <si>
    <t>OTROS ACTIVOS</t>
  </si>
  <si>
    <t>8.1</t>
  </si>
  <si>
    <t>7.1</t>
  </si>
  <si>
    <t>En el caso de las cuentas deudoras patronales (previo cuadro diseñado y solicitado a la entidad) en visita revisar comprobantes de ingreso de pago y confrontar información contable</t>
  </si>
  <si>
    <t>6.4</t>
  </si>
  <si>
    <t>En caso de los convenios revisar las condiciones pactadas (pagos, comisiones, etc)</t>
  </si>
  <si>
    <t>6.3</t>
  </si>
  <si>
    <t>Verificar que no correspondan a cartera de créditos</t>
  </si>
  <si>
    <t>6.2</t>
  </si>
  <si>
    <t>6.1</t>
  </si>
  <si>
    <t>5.1</t>
  </si>
  <si>
    <t>4.1</t>
  </si>
  <si>
    <t>INVENTARIOS</t>
  </si>
  <si>
    <t>3.4</t>
  </si>
  <si>
    <t>3.3</t>
  </si>
  <si>
    <t>3.2</t>
  </si>
  <si>
    <t>3.1</t>
  </si>
  <si>
    <t>2.1</t>
  </si>
  <si>
    <t>1.2</t>
  </si>
  <si>
    <t>1.1</t>
  </si>
  <si>
    <t>NO</t>
  </si>
  <si>
    <t>DESCRIPCION DE LOS ASPECTOS A AUDITAR</t>
  </si>
  <si>
    <t>X</t>
  </si>
  <si>
    <t>EVIDENCIA</t>
  </si>
  <si>
    <t xml:space="preserve">Politicas Contables </t>
  </si>
  <si>
    <t>Provisiones</t>
  </si>
  <si>
    <t>Verificar el cálculo de las inversiones (Medidas a Costo Amortizado)</t>
  </si>
  <si>
    <t>Verificar el cálculo de las inversiones (Medidas a Valor Razonable)</t>
  </si>
  <si>
    <t xml:space="preserve">INVERSIONES </t>
  </si>
  <si>
    <t>ACTIVOS NO CORRIENTES MANTENIDOS PARA LA VENTA (NIIF Plenas)</t>
  </si>
  <si>
    <t xml:space="preserve">ARRENDAMIENTOS </t>
  </si>
  <si>
    <t xml:space="preserve">Clasificacion de los Arrendamientos </t>
  </si>
  <si>
    <t xml:space="preserve">ACTIVOS INTANGIBLES </t>
  </si>
  <si>
    <t>PROPIEDAD, PLANTA Y EQUIPO</t>
  </si>
  <si>
    <t xml:space="preserve">Procedimiento Analítico </t>
  </si>
  <si>
    <t>Realizar el análisis comparativo entre los valores del periodo anterior con el actual, en las cuentas del Balance de Prueba y sus auxiliares contables, en relacion a:
1_Adquisicion por tipo de activos.
2_Retiro por tipo de activos.
3_Gastos de recuperación</t>
  </si>
  <si>
    <t>Solicitar el inventario de los activos fijos de cierre y confronte cifras con el ESF-Investigar diferencias Significativas</t>
  </si>
  <si>
    <t xml:space="preserve">Solicitar montos de gravamenes, hipotecas o restricciones sobre estos activos fijos </t>
  </si>
  <si>
    <t>Si han realizado mejoras o reparaciones y se encuentran capitalizadas, revisar que esten generando mayor rendimiento del activo. De lo contrario debera ir a Py G.</t>
  </si>
  <si>
    <t xml:space="preserve">EFECTIVO Y EQUIVALENTES AL EFECTIVO </t>
  </si>
  <si>
    <t>$</t>
  </si>
  <si>
    <t>En gastos no relacionados con cuentas de balance, solicite soportes de cuentas que presenten erogaciones superiores a la materialidad establecida para la visita de Inspección</t>
  </si>
  <si>
    <t>Investigue aumentos presupuestales superiores al 10% con respecto al año anterior y verifique si estan aprobados dentro del presupuesto aprobado por la asamblea</t>
  </si>
  <si>
    <t xml:space="preserve">CUENTAS POR COBRAR </t>
  </si>
  <si>
    <t>Indague sobre la composición de los intangibles y cómo se sustenta la propiedad que la compañía tiene sobre estos derechos privilegios o ventajas.</t>
  </si>
  <si>
    <t>1_$500,000,000
 2_$160,000,000</t>
  </si>
  <si>
    <t xml:space="preserve">OBLIGACIONES FINANCIERAS </t>
  </si>
  <si>
    <t>Compare los saldos de las cuentas con las del año anterior e investigue cambios inesperados (o la ausencia de cambios esperados).</t>
  </si>
  <si>
    <t xml:space="preserve">CUENTAS POR PAGAR </t>
  </si>
  <si>
    <t>FONDOS SOCIALES Y MUTUALES</t>
  </si>
  <si>
    <t xml:space="preserve">BENEFICIOS A EMPLEADOS </t>
  </si>
  <si>
    <t>Revisar el plan de ventas de los ANMV y verificar el tiempo establecido para la negociacion de dicho bien</t>
  </si>
  <si>
    <t>Evaluar la medicion de los ANMV, teniendo en cuenta que se debe medir entre el menor del importe en libros y el valor razonable menos los costos de ventas</t>
  </si>
  <si>
    <t xml:space="preserve">Verificar si presennta Deterioro </t>
  </si>
  <si>
    <t>Verificar con Auditoria Interna o Revisoria Fiscal, si realizan verificacion de los depositantes</t>
  </si>
  <si>
    <t xml:space="preserve">Verificar los documentos y probabilidades de que ocurra el hecho (obligacion), el cual, estan provisionando </t>
  </si>
  <si>
    <t xml:space="preserve">Evaluar el calculo de la provisión realizada al final del cierre del periodo contable </t>
  </si>
  <si>
    <t>PROVISIONES Y PASIVOS CONTINGENTES</t>
  </si>
  <si>
    <t>Evaluar la revelacion realizada por la Cooperativa en el Conjunto Completo de Estados Financieros correspondiente a los activos y pasivos contingentes</t>
  </si>
  <si>
    <t xml:space="preserve">Evaluar, si la Cooperativa presenta activos y pasivos contingentes </t>
  </si>
  <si>
    <t>Activos y Pasivos Contingentes</t>
  </si>
  <si>
    <t>Verificar los documentos de Constitucion de las Inversiones más representativas</t>
  </si>
  <si>
    <t xml:space="preserve">SI </t>
  </si>
  <si>
    <t xml:space="preserve">NO </t>
  </si>
  <si>
    <t>N/A</t>
  </si>
  <si>
    <t>Evaluar si la Cooperativa presenta Inversiones en Subsidiarias, y de ser así, determinar lo siguiente:</t>
  </si>
  <si>
    <t xml:space="preserve">Evaluar el método de participación patrimonial </t>
  </si>
  <si>
    <t>En los arrendamientos financieros se debera comprobar el cálculo de intereses y cruzarlo con el reconocimiento posterior del mismo</t>
  </si>
  <si>
    <t>Evaluar el reconocimiento de los arrendamientos de acuerdo a la clasificacion (Financiero y Operativo) y teniendo en cuenta, el documento contractual que lo soporta</t>
  </si>
  <si>
    <t>Revisar que el contrato este directamente con la Cooperativa; de lo contrario se deberá evaluar porque no es así. (Arrendamiento Financiero y Operativo)</t>
  </si>
  <si>
    <t>En los arrendamientos operativos, revisar la medicion posterior del plazo y canon del arrendamiento</t>
  </si>
  <si>
    <t xml:space="preserve">INGRESOS </t>
  </si>
  <si>
    <t xml:space="preserve">GASTOS </t>
  </si>
  <si>
    <t>Revise las comparaciones de la Gerencia de ingresos presupuestados contra reales por cada mes y corrobore las razones señaladas por la Gerencia de las desviaciones importantes</t>
  </si>
  <si>
    <t>Compare los estados de resultados mensuales e investigue fluctuaciones inesperadas (o la ausencia de fluctuaciones esperadas).</t>
  </si>
  <si>
    <t>DEPÓSITOS</t>
  </si>
  <si>
    <t>PASIVO</t>
  </si>
  <si>
    <t>ACTIVO</t>
  </si>
  <si>
    <t xml:space="preserve">PATRIMONIO </t>
  </si>
  <si>
    <t>CAPITAL SOCIAL (APORTES SOCIALES)</t>
  </si>
  <si>
    <t xml:space="preserve">Evaluar que el Capital Minimo Irreducible, este de acuerdo con lo establecido en el Estatuto de la Cooperativa </t>
  </si>
  <si>
    <t xml:space="preserve">Determinar que los aportes de los asociados, información evidenciada en el Formato de aportes, corresponda al minimo exigido por la Cooperativa </t>
  </si>
  <si>
    <t>En el caso del Fondo de Revalorización de Aportes, verificar el procedimiento para calcular la aplicación proporcional señalada en la CBCF</t>
  </si>
  <si>
    <t xml:space="preserve">Verifique la amortización la cual debe ser gradual durante la vida útil estimada y compare con el Gasto por  concepto de amortizacion </t>
  </si>
  <si>
    <t>Evaluar los ingresos por recuperación de Deterioro y determinar si son recibidos en Efectivo; si no es asi, se deberá evaluar cual fue el procedimiento para reconocer dichos ingresos.</t>
  </si>
  <si>
    <t xml:space="preserve">Revisar el convenio o contracto en auditoria par con el juridico y establecer si realmente es un activo para la Cooperativa </t>
  </si>
  <si>
    <t>Revisar la politica de Deterioro de las Cuentas por Cobrar, evaluar el calculo de las mismas y asi, determinar si hay lugar a deterioro.</t>
  </si>
  <si>
    <t>Solicitar el Manual de Depositos de Ahorro, analizar las politicas establecidas y asi determinar que tipo de captaciones presentan y cuales son los mecanismos de cada uno de los procesos</t>
  </si>
  <si>
    <t>Revisar aleatoriamente en los diferentes tipos de Depositos y verificar el beneficiario, monto de las cuentas y formato de la declaracion de origen de fondos</t>
  </si>
  <si>
    <t>5.2</t>
  </si>
  <si>
    <t>5.3</t>
  </si>
  <si>
    <t>5.4</t>
  </si>
  <si>
    <t>1.3</t>
  </si>
  <si>
    <t>1.4</t>
  </si>
  <si>
    <t>2.4</t>
  </si>
  <si>
    <t>2.5</t>
  </si>
  <si>
    <t>2.6</t>
  </si>
  <si>
    <t>2.7</t>
  </si>
  <si>
    <t>2.8</t>
  </si>
  <si>
    <t>2.9</t>
  </si>
  <si>
    <t>3.5</t>
  </si>
  <si>
    <t>CALIF.</t>
  </si>
  <si>
    <t>7.2</t>
  </si>
  <si>
    <t>7.3</t>
  </si>
  <si>
    <t>8.2</t>
  </si>
  <si>
    <t>8.3</t>
  </si>
  <si>
    <t>10.2</t>
  </si>
  <si>
    <t>10.3</t>
  </si>
  <si>
    <t>SUMA TOTAL PROMEDIOS</t>
  </si>
  <si>
    <t xml:space="preserve">GASTOS PAGADOS POR ANTICIPADO </t>
  </si>
  <si>
    <t>Observe la adecuada clasificación de los rubros como gastos pagados por anticipado.</t>
  </si>
  <si>
    <t>Compare los saldos de las cuentas con las del mes anterior e investigue cambios inesperados (o la ausencia de cambios esperados) como por ejemplo partidas que se hayan dejado de amortizar.</t>
  </si>
  <si>
    <t>Si hubo adiciones a este cuenta examine facturas, contratos y documentación de respaldo de las adiciones.</t>
  </si>
  <si>
    <t xml:space="preserve">Promedio/Efectivo Y Equivalentes Al Efectivo </t>
  </si>
  <si>
    <t xml:space="preserve">Promedio/Inversiones </t>
  </si>
  <si>
    <t xml:space="preserve">Promedio/Cuentas Por Cobrar </t>
  </si>
  <si>
    <t xml:space="preserve">Promedio/ Inventarios </t>
  </si>
  <si>
    <t xml:space="preserve">Promedio/ Ancmv </t>
  </si>
  <si>
    <t>Promedio/ Propiedad, Planta Y Equipo</t>
  </si>
  <si>
    <t>Promedio/ Intangibles</t>
  </si>
  <si>
    <t>Promedio/ Gastos Pagados Por Anticipado</t>
  </si>
  <si>
    <t>Promedio/ Otros Activos</t>
  </si>
  <si>
    <t xml:space="preserve">Promedio/ Depósitos </t>
  </si>
  <si>
    <t xml:space="preserve">Promedio/ Obligaciones Financieros </t>
  </si>
  <si>
    <t xml:space="preserve">Promedio/ Cuentas Por Pagar </t>
  </si>
  <si>
    <t>Promedio/ Fondos Sociales Y Mutuales</t>
  </si>
  <si>
    <t xml:space="preserve">Promedio/ Beneficios A Empleados </t>
  </si>
  <si>
    <t>Promedio/ Capital Social (Aportes Sociales)</t>
  </si>
  <si>
    <t>Promedio/ Fondos Patrimoniales</t>
  </si>
  <si>
    <t xml:space="preserve">Promedio/ Ingresos </t>
  </si>
  <si>
    <t xml:space="preserve">Promedio/ Gastos </t>
  </si>
  <si>
    <t>Evalue el ajuste del pasivo por Beneficios a Empleados de 2 meses anteriores a la fecha  de revisión de los pasivos laborales, para constatar que exista uniformidad en las causaciones. De lo contrario constate que hay adecuada justificación para cambios en los montos reconocidos</t>
  </si>
  <si>
    <t xml:space="preserve">Verificar si la propiedad de inversion da lugar a una transferencia; es decir que existe evidencia de un cambio de uso </t>
  </si>
  <si>
    <t>PROPIEDADES DE INVERSÓN</t>
  </si>
  <si>
    <t>Evaluar los documentos correspondientes a la medicion posterior de las propiedades de inversion y compararlos con el reconocimiento realizado en los Estados Financieros</t>
  </si>
  <si>
    <t>Promedio/Arrendamientos</t>
  </si>
  <si>
    <t>No.</t>
  </si>
  <si>
    <t>Fondos Sociales</t>
  </si>
  <si>
    <t>Fondos Mutuales</t>
  </si>
  <si>
    <t>Promedio/ Propiedades de Inversión</t>
  </si>
  <si>
    <t>Promedio Provisiones, Activos Y Pasivos Contingentes</t>
  </si>
  <si>
    <r>
      <t xml:space="preserve">Valor 
</t>
    </r>
    <r>
      <rPr>
        <sz val="11"/>
        <color indexed="8"/>
        <rFont val="Arial"/>
        <family val="2"/>
      </rPr>
      <t>(Cifras en Pesos Colombianos )</t>
    </r>
  </si>
  <si>
    <t xml:space="preserve">NOMBRE DE LA ENTIDAD </t>
  </si>
  <si>
    <t xml:space="preserve">FECHA DE ELABORACIÓN </t>
  </si>
  <si>
    <t>INSPECTOR QUE REALIZÓ LA EVALUACIÓN</t>
  </si>
  <si>
    <t>OBJETIVOS</t>
  </si>
  <si>
    <t>ALCANCE</t>
  </si>
  <si>
    <t>DESCRIPCIÓN "hallazgo"</t>
  </si>
  <si>
    <t>INCUMPLIMIENTO NORMATIVO</t>
  </si>
  <si>
    <t>OBSERVACIÓN</t>
  </si>
  <si>
    <t>x</t>
  </si>
  <si>
    <t>.</t>
  </si>
  <si>
    <t>CALIFICACIÓN CUMPLIMIENTO</t>
  </si>
  <si>
    <t>PARCIAL</t>
  </si>
  <si>
    <t>ALTO</t>
  </si>
  <si>
    <t>MEDIO</t>
  </si>
  <si>
    <t>BAJO</t>
  </si>
  <si>
    <t>CALIFICA 
HALLAZGO</t>
  </si>
  <si>
    <t>Valor 
(Cifras en Pesos Colombianos )</t>
  </si>
  <si>
    <r>
      <t xml:space="preserve">Verificar que el valor en </t>
    </r>
    <r>
      <rPr>
        <b/>
        <sz val="9"/>
        <color indexed="8"/>
        <rFont val="Arial"/>
        <family val="2"/>
      </rPr>
      <t>ingresos</t>
    </r>
    <r>
      <rPr>
        <sz val="9"/>
        <color indexed="8"/>
        <rFont val="Arial"/>
        <family val="2"/>
      </rPr>
      <t xml:space="preserve"> por concepto de valoración de inversiones sea congruente con el calculo de las inversiones.</t>
    </r>
  </si>
  <si>
    <r>
      <t xml:space="preserve">Requerir el movimiento o auxiliar contable de las adiciones del año y efectue el siguiente analisis, de los movimientos superiores a la </t>
    </r>
    <r>
      <rPr>
        <b/>
        <sz val="9"/>
        <color indexed="8"/>
        <rFont val="Arial"/>
        <family val="2"/>
      </rPr>
      <t xml:space="preserve">materialidad definidad para la visita de inspección
</t>
    </r>
    <r>
      <rPr>
        <sz val="9"/>
        <color indexed="8"/>
        <rFont val="Arial"/>
        <family val="2"/>
      </rPr>
      <t>a_Evalue la autorizacion de Compra:
b_Verifique las erongaciones compradas con los montos autorizados:</t>
    </r>
    <r>
      <rPr>
        <b/>
        <sz val="9"/>
        <color indexed="8"/>
        <rFont val="Arial"/>
        <family val="2"/>
      </rPr>
      <t xml:space="preserve">
</t>
    </r>
  </si>
  <si>
    <r>
      <t>Verificar aleatoriamente el promedio de depositos mensual en 6 meses del año y aplicarle la tasa de interes, reconocida por la Cooperativa; lo cual, se debera comparar con los</t>
    </r>
    <r>
      <rPr>
        <b/>
        <sz val="9"/>
        <color indexed="8"/>
        <rFont val="Arial"/>
        <family val="2"/>
      </rPr>
      <t xml:space="preserve"> costos o gastos</t>
    </r>
    <r>
      <rPr>
        <sz val="9"/>
        <color indexed="8"/>
        <rFont val="Arial"/>
        <family val="2"/>
      </rPr>
      <t xml:space="preserve"> por intereses de dichos Depositos </t>
    </r>
  </si>
  <si>
    <r>
      <t xml:space="preserve">Indague a qué corresponden las obligaciones financieras, y haga un calculo global de la </t>
    </r>
    <r>
      <rPr>
        <b/>
        <sz val="9"/>
        <rFont val="Arial"/>
        <family val="2"/>
      </rPr>
      <t>razonabilidad del gasto</t>
    </r>
    <r>
      <rPr>
        <sz val="9"/>
        <rFont val="Arial"/>
        <family val="2"/>
      </rPr>
      <t xml:space="preserve"> por intereses.</t>
    </r>
  </si>
  <si>
    <r>
      <t xml:space="preserve">Verificar que las erogaciones correspondan al objeto de cada fondo y verificar que la destinacion realizada sea congruente con la estipulada en el </t>
    </r>
    <r>
      <rPr>
        <b/>
        <sz val="9"/>
        <color indexed="8"/>
        <rFont val="Arial"/>
        <family val="2"/>
      </rPr>
      <t>reglamento de cada Fondo</t>
    </r>
  </si>
  <si>
    <t>16.3</t>
  </si>
  <si>
    <t>16.4</t>
  </si>
  <si>
    <r>
      <rPr>
        <b/>
        <sz val="11"/>
        <color indexed="8"/>
        <rFont val="Arial"/>
        <family val="2"/>
      </rPr>
      <t>2.  ALCANCE:</t>
    </r>
    <r>
      <rPr>
        <sz val="11"/>
        <color indexed="8"/>
        <rFont val="Arial"/>
        <family val="2"/>
      </rPr>
      <t xml:space="preserve"> El instructivo debe ser consultado por los inspectores que desarrollen visitas de supervisión a las entidades vigiladas por la S.E.S. y se debe aplicar de forma homogénea de acuerdo con los criterios que se definen a continuación para cada campo. </t>
    </r>
  </si>
  <si>
    <r>
      <rPr>
        <b/>
        <sz val="11"/>
        <color indexed="8"/>
        <rFont val="Arial"/>
        <family val="2"/>
      </rPr>
      <t>3.  CONTENIDO / DESARROLLO:</t>
    </r>
    <r>
      <rPr>
        <sz val="11"/>
        <color indexed="8"/>
        <rFont val="Arial"/>
        <family val="2"/>
      </rPr>
      <t xml:space="preserve"> Para la aplicación del instructivo se ha diseñado  el formato F-INSP-012 que se encuentra publicado en el aplicativo ISOLUCION y que en todos los casos debe ser la fuente de consulta para su desarrollo. </t>
    </r>
  </si>
  <si>
    <t>A continuación se indica la forma como se debe diligenciar cada campo del formato.</t>
  </si>
  <si>
    <t>NOTA: Si no va a validar algún tema, debe calificar con "X" todos los elementos en el campo N/A del Puntaje Cumplimiento.</t>
  </si>
  <si>
    <r>
      <rPr>
        <b/>
        <sz val="11"/>
        <color indexed="8"/>
        <rFont val="Arial"/>
        <family val="2"/>
      </rPr>
      <t>No</t>
    </r>
    <r>
      <rPr>
        <sz val="11"/>
        <color indexed="8"/>
        <rFont val="Arial"/>
        <family val="2"/>
      </rPr>
      <t>.:  Corresponde al orden lógico del consecutivo asignado a cada tema o subtema a evaluar.</t>
    </r>
  </si>
  <si>
    <r>
      <rPr>
        <b/>
        <sz val="11"/>
        <color indexed="8"/>
        <rFont val="Arial"/>
        <family val="2"/>
      </rPr>
      <t>DESCRIPCIÓN DE LOS ASPECTOS A AUDITAR:</t>
    </r>
    <r>
      <rPr>
        <sz val="11"/>
        <color indexed="8"/>
        <rFont val="Arial"/>
        <family val="2"/>
      </rPr>
      <t xml:space="preserve"> En este campo están descritos de forma predeterminada los aspectos a evaluar para cada tema o subtema.</t>
    </r>
  </si>
  <si>
    <r>
      <t xml:space="preserve">OBSERVACIÓN: </t>
    </r>
    <r>
      <rPr>
        <sz val="11"/>
        <color indexed="8"/>
        <rFont val="Arial"/>
        <family val="2"/>
      </rPr>
      <t xml:space="preserve">Describa de forma general aspectos que considere relevantes de mencionar y que posteriormente sean de utilidad para la redacción del hallazgo y del concepto del inspector para el informe, como: Nombre de documentos, referencias normativas, responsables de procesos, periodos de ejecución, cumplimiento del aspecto evaluado, entre otros aspectos. </t>
    </r>
  </si>
  <si>
    <r>
      <t xml:space="preserve">DESCRIPCIÓN "hallazgo": </t>
    </r>
    <r>
      <rPr>
        <sz val="11"/>
        <color indexed="8"/>
        <rFont val="Arial"/>
        <family val="2"/>
      </rPr>
      <t xml:space="preserve"> Describa de forma puntual el incumplimiento identificado como resultado de la evaluación efectuada a la información recibida de la entidad.</t>
    </r>
  </si>
  <si>
    <t xml:space="preserve">CALIFICA HALLAZGO: De acuerdo con su juicio profesional califique la severidad del hallazgo sleccionando de la lista desplegable la opción que corresponda (ALTO - MEDIO - BAJO). </t>
  </si>
  <si>
    <t>INCUMPLIMIENTO NORMATIVO:  Cite claramente la o las normas incumplidas</t>
  </si>
  <si>
    <r>
      <rPr>
        <b/>
        <sz val="11"/>
        <color indexed="8"/>
        <rFont val="Arial"/>
        <family val="2"/>
      </rPr>
      <t>PUNTAJE CUMPLIMIENTO:</t>
    </r>
    <r>
      <rPr>
        <sz val="11"/>
        <color indexed="8"/>
        <rFont val="Arial"/>
        <family val="2"/>
      </rPr>
      <t xml:space="preserve"> Es el valor numérico asignado a cada tema o subtema de acuerdo con su importancia y se compone de "SI", "NO", "PARCIAL". 
</t>
    </r>
    <r>
      <rPr>
        <b/>
        <sz val="11"/>
        <color indexed="8"/>
        <rFont val="Arial"/>
        <family val="2"/>
      </rPr>
      <t>SI:</t>
    </r>
    <r>
      <rPr>
        <sz val="11"/>
        <color indexed="8"/>
        <rFont val="Arial"/>
        <family val="2"/>
      </rPr>
      <t xml:space="preserve"> Coloque una "X" si CUMPLE, es decir, el elemento evaluado está documentado y cumple los criterios definidos en la normatividad externa y/o interna y tiene un valor de 1, según Tabla No. 1, que se registra automáticamente.
</t>
    </r>
    <r>
      <rPr>
        <b/>
        <sz val="11"/>
        <color indexed="8"/>
        <rFont val="Arial"/>
        <family val="2"/>
      </rPr>
      <t>NO:</t>
    </r>
    <r>
      <rPr>
        <sz val="11"/>
        <color indexed="8"/>
        <rFont val="Arial"/>
        <family val="2"/>
      </rPr>
      <t xml:space="preserve"> Coloque una "X" si NO CUMPLE, es decir, el elemento evaluado no está documentado y tiene un valor de 0, según Tabla No.1, que se registra automáticamente.
</t>
    </r>
    <r>
      <rPr>
        <b/>
        <sz val="11"/>
        <color indexed="8"/>
        <rFont val="Arial"/>
        <family val="2"/>
      </rPr>
      <t xml:space="preserve">PARCIAL </t>
    </r>
    <r>
      <rPr>
        <sz val="11"/>
        <color indexed="8"/>
        <rFont val="Arial"/>
        <family val="2"/>
      </rPr>
      <t xml:space="preserve">:  Coloque una "X" si CUMPLME PARCIALMENTE, es decir, el elemento evaluado está documentado parcialmente y/o no cumple con la totalidad de los criterios definidos en la normatividad externa y/o interna y tiene un valor de 0,5 según Tabla No.1, que se registra automáticamente.  
</t>
    </r>
    <r>
      <rPr>
        <b/>
        <sz val="11"/>
        <color rgb="FF000000"/>
        <rFont val="Arial"/>
        <family val="2"/>
      </rPr>
      <t>N/A</t>
    </r>
    <r>
      <rPr>
        <sz val="11"/>
        <color indexed="8"/>
        <rFont val="Arial"/>
        <family val="2"/>
      </rPr>
      <t xml:space="preserve">: Coloque una "X" si el elemento NO APLICA.
Al final de cada tema, la plantilla hace un cálculo del promedio simple del resultado de calificación obtenido para cada elemento.
 </t>
    </r>
  </si>
  <si>
    <t>VALOR (Cifras en pesos colombianos): Escriba el valor correspondiente a cada uno de los rubros contables y financieros que está evaluando, teniendo en cuenta la planeación de la supervisión in-situ.</t>
  </si>
  <si>
    <r>
      <t xml:space="preserve">SUMA TOTAL PROMEDIOS: </t>
    </r>
    <r>
      <rPr>
        <sz val="11"/>
        <color indexed="8"/>
        <rFont val="Arial"/>
        <family val="2"/>
      </rPr>
      <t>En este campo se suma dee forma automática el promedio simple de la calificación obtenida para cada tema.
El resultado de la suma total de promedios se pondera de acuerdo con los señalado en la Tabla No. 2.</t>
    </r>
  </si>
  <si>
    <t>Revisar las conciliaciones bancarias e indagar la gestión adelantada para la identificación de las partidas conciliatorias pendientes y su antigüedad.</t>
  </si>
  <si>
    <t>Validar los ajustes efectuados en la cuenta de bancos y comporbar su impacto en los estados financieros.</t>
  </si>
  <si>
    <t>1.5</t>
  </si>
  <si>
    <t>Verifique si existen cuentas inactivas. En tal caso determine la razón por la cual no se han cancelado e indague sobre los controles sobre firmas autorizadas y custodia de chequeras, si las hay.</t>
  </si>
  <si>
    <t>Validar la política sobre el manejo del efectivo y comporbar:
-Que se realicen cierres diarios de caja.
-Que se efectuen arqueos de efectivo (Caja general - Cajas menores) y su periodicidad.
-Verificar la asignación de cupos de efectivo para la agencia y para las cajas y su cumplimiento dea cuerdo con la política.</t>
  </si>
  <si>
    <t>Verificar si se realizan conciliaciones entre los saldos de los aplicativos transaccionales respecto del aplicativo contable.</t>
  </si>
  <si>
    <t>CARTERA DE CRÉDITOS</t>
  </si>
  <si>
    <t>Verificar el resultado de la cartera producto de la información suministrada por ACL contra  el saldo de la contabilidad y establezca posibles diferencias.</t>
  </si>
  <si>
    <t>Verificar el resultado del deterioro producto de la información suministrada por ACL contra  el saldo de la contabilidad y establezca posibles diferencias.</t>
  </si>
  <si>
    <t>Verificar la adecuada aplicación de los pagos de cartera teniendo en cuenta el canal a través del cual se realizó.</t>
  </si>
  <si>
    <t>3.6</t>
  </si>
  <si>
    <t>NA</t>
  </si>
  <si>
    <t>Promedio / Cartera de Créditos</t>
  </si>
  <si>
    <t>4.2</t>
  </si>
  <si>
    <t>4.3</t>
  </si>
  <si>
    <t>4.4</t>
  </si>
  <si>
    <t>4.5</t>
  </si>
  <si>
    <t>Identificar si se presentan diferencias entre los saldos del libro mayor y el conteo del inventario físico y verificar la gestión adelantada por la organización solidaria para su aclaración y ajuste.</t>
  </si>
  <si>
    <t>Efectuar recorrido a las instalaciones de la organización solidaria para verificar la organización, custodia, clasificación e identificación de los inventarios</t>
  </si>
  <si>
    <t>Verifique si existen pólizas de seguros para amparar los riesgos inherentes al manejo de inventarios.</t>
  </si>
  <si>
    <t>Verifique la oportunidad en el registro de los movimientos de entradas y salidas, tanto en valores como en unidades. (Auxiliares y Kardex)</t>
  </si>
  <si>
    <t>5.5</t>
  </si>
  <si>
    <t>5.6</t>
  </si>
  <si>
    <t>5.7</t>
  </si>
  <si>
    <t>5.8</t>
  </si>
  <si>
    <t>7.4</t>
  </si>
  <si>
    <t>7.5</t>
  </si>
  <si>
    <t>7.6</t>
  </si>
  <si>
    <t>10.4</t>
  </si>
  <si>
    <t>11.3</t>
  </si>
  <si>
    <t>13.3</t>
  </si>
  <si>
    <t>13.4</t>
  </si>
  <si>
    <t>16.5</t>
  </si>
  <si>
    <t>17.3</t>
  </si>
  <si>
    <t>17.4</t>
  </si>
  <si>
    <t>22.1</t>
  </si>
  <si>
    <t>22.2</t>
  </si>
  <si>
    <t>22.3</t>
  </si>
  <si>
    <t>22.4</t>
  </si>
  <si>
    <t>Extraiga de la base de datos de cartera de créditos el saldo de capital e intereses de cada una de las clasificaciones de la cartera y comparelo contra los saldos registrados en el módulo de contabilidad de acuerdo con:
1. La clase de cartera (Vivienda, Comercial, Consumo, Microcrédito).
2. Las categorías de Riesgo  (A: Normal, B: Aceptable, C:  Apreciable; D: Significativo, E: Incobrable)
3. La garantía (Admisible, Con Libranza , Sin Libranza, Otras).
Establezca si se presentan diferencias y solicite a la organización solidaria las aclaraciones pertinentes.</t>
  </si>
  <si>
    <t>Selecciones una muestra de créditos y verifique si el saldo del capital e intereses está valorado de acuerdo con las metodologías de medición inicial y de medición posterior, definidas en el Manual de Políticas Contables.</t>
  </si>
  <si>
    <t>Seleccione una muestra muestra de créditos vencidos y  verifique si el saldo del deterioro esta valorado de acuerdo con la políticas contables definidas por la organización solidaria y son consonantes con la norma. (Curzar prueba con guía de muestra de asociados y directivos)</t>
  </si>
  <si>
    <t>Constate si el manual de políticas contables de la organización solidaria define los siguientes aspectos:
1_Medición Inicial:
2_Medición Posterior:
3_Deterioro (Si aplica):
4_Baja en Cuentas:
5_Información revelada en los últimos Estados Financieros Importante (Si aplica):</t>
  </si>
  <si>
    <t>Efectuar prueba de valuación con el finde establecer si el inventario se encuentra sobre o subvaluado y verificar que el método utilizado esté definido en el manual de políticas contables.</t>
  </si>
  <si>
    <t xml:space="preserve">Revisar analíticamente el costo de venta y verificar que su cálculo se realice de acuerdo con lo definido en el manual de polpitcas contables. </t>
  </si>
  <si>
    <t>Constate si el manual de políticas contables de la organización solidaria cuenta con los siguientes aspectos:
1_Medición Inicial:
2_Medición Posterior:
3_Deterioro (Si aplica):
4_Baja en Cuentas:
5_Información revelada en los últimos Estados Financieros Importante (Si aplica):</t>
  </si>
  <si>
    <t>Verifique se realizan inventarios con corte al 31 de diciembre de cada año.</t>
  </si>
  <si>
    <t>Verifique la existencia de evidencia documental que ampare las entradas y salidas de los inventarios de la organización solidaria y de aquellos recibidos en consignación.</t>
  </si>
  <si>
    <t>No.
FOLIO</t>
  </si>
  <si>
    <t>DOCUMENTO</t>
  </si>
  <si>
    <t xml:space="preserve">CONCLUSIÓN </t>
  </si>
  <si>
    <t xml:space="preserve">VERIFICACIÓN RIESGO FINANCIERO
</t>
  </si>
  <si>
    <r>
      <rPr>
        <b/>
        <sz val="11"/>
        <color indexed="8"/>
        <rFont val="Arial"/>
        <family val="2"/>
      </rPr>
      <t>1. OBJETIVO:</t>
    </r>
    <r>
      <rPr>
        <sz val="11"/>
        <color indexed="8"/>
        <rFont val="Arial"/>
        <family val="2"/>
      </rPr>
      <t xml:space="preserve"> Establecer los criterios estandarizados para guiar y facilitar al inspector en el diligenciamiento del formato para la verificación del riesgo financiero.</t>
    </r>
  </si>
  <si>
    <r>
      <t xml:space="preserve">EVIDENCIA: 
No. FOLIO: </t>
    </r>
    <r>
      <rPr>
        <sz val="11"/>
        <color theme="1"/>
        <rFont val="Arial"/>
        <family val="2"/>
      </rPr>
      <t>señale en este campo el número del folio del documento donde se encuentra registrada la norma incumplida.</t>
    </r>
    <r>
      <rPr>
        <b/>
        <sz val="11"/>
        <color theme="1"/>
        <rFont val="Arial"/>
        <family val="2"/>
      </rPr>
      <t xml:space="preserve">
DOCUMENTO: </t>
    </r>
    <r>
      <rPr>
        <sz val="11"/>
        <color indexed="8"/>
        <rFont val="Arial"/>
        <family val="2"/>
      </rPr>
      <t xml:space="preserve">Inserte el archivo con la imagen exacta donde se encuentra registrada la norma o el procedimiento incumplido, es decir, únicamente la imagen de la página donde se encuentra el nombre del documento o norma y la página o páginas donde puntualmente esta registrada la norma incumplida, rotule el archivo con el nombre del documento. Si debe insertar más de un documento, repita el proceso en las celdas o campos adicionales ubicados al lado derecho.  </t>
    </r>
  </si>
  <si>
    <r>
      <t xml:space="preserve">CONCLUSIÓN: </t>
    </r>
    <r>
      <rPr>
        <sz val="11"/>
        <color indexed="8"/>
        <rFont val="Arial"/>
        <family val="2"/>
      </rPr>
      <t xml:space="preserve">Redacte de forma general la conclusión final sonbre el resultado de la visita de inspección, teniendo en cuenta la calificación acumulada del puntaje obtenido y su ponderación en la matriz de "CALIFICACIÓN DE CUMPLIMIENTO", así mismo, tenga en cuenta los temas o subtemas donde se establecieron incumplimientos. </t>
    </r>
  </si>
  <si>
    <t>Elaboró: GRUPO DE INSPECCIÓN DELEGATURAS FINANCIERA Y ASOCIATIVA</t>
  </si>
  <si>
    <t>SUPERVISIÓN</t>
  </si>
  <si>
    <t>Revisó: Marelvi Hortencia Bernal Nempequ, Bernardo Ortiz Posada</t>
  </si>
  <si>
    <t>Aprobó:  Martha Nury Beltran Misa, Gustavo Serrano Amaya</t>
  </si>
  <si>
    <t>Fecha de creación: Septiembre de 2020</t>
  </si>
  <si>
    <t>INSTRUCTIVO DE DILIGENCIAMIENTO</t>
  </si>
  <si>
    <t>Código: 
FT-SUPE-027
Versión: 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</si>
</sst>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 #,##0_);_(&quot;$&quot;\ * \(#,##0\);_(&quot;$&quot;\ * &quot;-&quot;_);_(@_)"/>
    <numFmt numFmtId="165" formatCode="_(* #,##0_);_(* \(#,##0\);_(* &quot;-&quot;_);_(@_)"/>
    <numFmt numFmtId="166" formatCode="0.0"/>
    <numFmt numFmtId="167" formatCode="_(* #,##0.0_);_(* \(#,##0.0\);_(* &quot;-&quot;_);_(@_)"/>
    <numFmt numFmtId="168" formatCode="&quot;$&quot;\ #,##0"/>
    <numFmt numFmtId="169" formatCode="_(* #,##0.0_);_(* \(#,##0.0\);_(* &quot;-&quot;?_);_(@_)"/>
  </numFmts>
  <fonts count="28" x14ac:knownFonts="1">
    <font>
      <sz val="11"/>
      <color theme="1"/>
      <name val="Calibri"/>
      <family val="2"/>
      <scheme val="minor"/>
    </font>
    <font>
      <sz val="9"/>
      <name val="Arial"/>
      <family val="2"/>
    </font>
    <font>
      <b/>
      <sz val="9"/>
      <name val="Arial"/>
      <family val="2"/>
    </font>
    <font>
      <b/>
      <sz val="11"/>
      <color indexed="8"/>
      <name val="Arial"/>
      <family val="2"/>
    </font>
    <font>
      <b/>
      <sz val="11"/>
      <name val="Arial"/>
      <family val="2"/>
    </font>
    <font>
      <sz val="11"/>
      <color indexed="8"/>
      <name val="Arial"/>
      <family val="2"/>
    </font>
    <font>
      <sz val="11"/>
      <name val="Arial"/>
      <family val="2"/>
    </font>
    <font>
      <sz val="11"/>
      <color theme="1"/>
      <name val="Calibri"/>
      <family val="2"/>
      <scheme val="minor"/>
    </font>
    <font>
      <sz val="9"/>
      <color theme="1"/>
      <name val="Arial"/>
      <family val="2"/>
    </font>
    <font>
      <b/>
      <sz val="9"/>
      <color theme="1"/>
      <name val="Arial"/>
      <family val="2"/>
    </font>
    <font>
      <sz val="11"/>
      <color theme="1"/>
      <name val="Bodoni MT"/>
      <family val="1"/>
    </font>
    <font>
      <sz val="11"/>
      <color theme="1"/>
      <name val="Arial"/>
      <family val="2"/>
    </font>
    <font>
      <b/>
      <sz val="11"/>
      <color theme="1"/>
      <name val="Arial"/>
      <family val="2"/>
    </font>
    <font>
      <b/>
      <sz val="11"/>
      <color theme="1"/>
      <name val="Calibri"/>
      <family val="2"/>
      <scheme val="minor"/>
    </font>
    <font>
      <sz val="11"/>
      <color rgb="FF00B050"/>
      <name val="Arial"/>
      <family val="2"/>
    </font>
    <font>
      <b/>
      <sz val="11"/>
      <color rgb="FF00B050"/>
      <name val="Arial"/>
      <family val="2"/>
    </font>
    <font>
      <sz val="11"/>
      <color rgb="FFC00000"/>
      <name val="Arial"/>
      <family val="2"/>
    </font>
    <font>
      <b/>
      <sz val="11"/>
      <color rgb="FF000000"/>
      <name val="Arial"/>
      <family val="2"/>
    </font>
    <font>
      <sz val="11"/>
      <color theme="0"/>
      <name val="Arial"/>
      <family val="2"/>
    </font>
    <font>
      <b/>
      <sz val="11"/>
      <color theme="0" tint="-0.14999847407452621"/>
      <name val="Arial"/>
      <family val="2"/>
    </font>
    <font>
      <sz val="9"/>
      <color rgb="FF00B050"/>
      <name val="Arial"/>
      <family val="2"/>
    </font>
    <font>
      <b/>
      <sz val="9"/>
      <color indexed="8"/>
      <name val="Arial"/>
      <family val="2"/>
    </font>
    <font>
      <sz val="9"/>
      <color indexed="8"/>
      <name val="Arial"/>
      <family val="2"/>
    </font>
    <font>
      <sz val="9"/>
      <color rgb="FFFF0000"/>
      <name val="Arial"/>
      <family val="2"/>
    </font>
    <font>
      <sz val="11"/>
      <color theme="0" tint="-0.14999847407452621"/>
      <name val="Arial"/>
      <family val="2"/>
    </font>
    <font>
      <b/>
      <sz val="16"/>
      <color theme="1"/>
      <name val="Arial"/>
      <family val="2"/>
    </font>
    <font>
      <b/>
      <sz val="7"/>
      <name val="Arial"/>
      <family val="2"/>
    </font>
    <font>
      <sz val="7"/>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s>
  <borders count="7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thin">
        <color indexed="64"/>
      </right>
      <top/>
      <bottom/>
      <diagonal/>
    </border>
    <border>
      <left/>
      <right style="medium">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s>
  <cellStyleXfs count="3">
    <xf numFmtId="0" fontId="0" fillId="0" borderId="0"/>
    <xf numFmtId="165" fontId="7" fillId="0" borderId="0" applyFont="0" applyFill="0" applyBorder="0" applyAlignment="0" applyProtection="0"/>
    <xf numFmtId="164" fontId="7" fillId="0" borderId="0" applyFont="0" applyFill="0" applyBorder="0" applyAlignment="0" applyProtection="0"/>
  </cellStyleXfs>
  <cellXfs count="571">
    <xf numFmtId="0" fontId="0" fillId="0" borderId="0" xfId="0"/>
    <xf numFmtId="0" fontId="0" fillId="0" borderId="0" xfId="0" applyAlignment="1">
      <alignment shrinkToFit="1"/>
    </xf>
    <xf numFmtId="0" fontId="10" fillId="0" borderId="0" xfId="0" applyFont="1" applyAlignment="1">
      <alignment horizontal="center"/>
    </xf>
    <xf numFmtId="0" fontId="11" fillId="0" borderId="0" xfId="0" applyFont="1"/>
    <xf numFmtId="0" fontId="11" fillId="0" borderId="0" xfId="0" applyFont="1" applyAlignment="1">
      <alignment horizontal="center" vertical="center"/>
    </xf>
    <xf numFmtId="164" fontId="11" fillId="0" borderId="0" xfId="2" applyFont="1" applyAlignment="1"/>
    <xf numFmtId="0" fontId="4" fillId="0" borderId="0" xfId="0" applyFont="1" applyAlignment="1">
      <alignment vertical="center"/>
    </xf>
    <xf numFmtId="167" fontId="11" fillId="0" borderId="0" xfId="1" applyNumberFormat="1" applyFont="1"/>
    <xf numFmtId="0" fontId="11" fillId="3" borderId="0" xfId="0" applyFont="1" applyFill="1"/>
    <xf numFmtId="0" fontId="11" fillId="0" borderId="0" xfId="0" applyFont="1" applyAlignment="1">
      <alignment horizontal="center"/>
    </xf>
    <xf numFmtId="0" fontId="0" fillId="3" borderId="0" xfId="0" applyFill="1"/>
    <xf numFmtId="0" fontId="12" fillId="3" borderId="0" xfId="0" applyFont="1" applyFill="1" applyAlignment="1">
      <alignment vertical="center" wrapText="1"/>
    </xf>
    <xf numFmtId="0" fontId="12" fillId="0" borderId="0" xfId="0" applyFont="1" applyAlignment="1">
      <alignment horizontal="left" wrapText="1"/>
    </xf>
    <xf numFmtId="0" fontId="12" fillId="0" borderId="14" xfId="0" applyFont="1" applyBorder="1" applyAlignment="1">
      <alignment horizontal="left" wrapText="1"/>
    </xf>
    <xf numFmtId="164" fontId="8" fillId="0" borderId="0" xfId="2" applyFont="1" applyBorder="1" applyAlignment="1">
      <alignment horizontal="left"/>
    </xf>
    <xf numFmtId="0" fontId="11" fillId="0" borderId="15" xfId="0" applyFont="1" applyBorder="1"/>
    <xf numFmtId="0" fontId="6" fillId="0" borderId="0" xfId="0" applyFont="1"/>
    <xf numFmtId="0" fontId="6" fillId="0" borderId="0" xfId="0" applyFont="1" applyAlignment="1">
      <alignment horizontal="center" vertical="center"/>
    </xf>
    <xf numFmtId="167" fontId="6" fillId="0" borderId="0" xfId="0" applyNumberFormat="1" applyFont="1" applyAlignment="1">
      <alignment horizontal="center" vertical="center"/>
    </xf>
    <xf numFmtId="167" fontId="4" fillId="2" borderId="29" xfId="1" applyNumberFormat="1" applyFont="1" applyFill="1" applyBorder="1" applyAlignment="1">
      <alignment horizontal="center" vertical="center"/>
    </xf>
    <xf numFmtId="164" fontId="8" fillId="0" borderId="13" xfId="2" applyFont="1" applyBorder="1" applyAlignment="1">
      <alignment horizontal="center" vertical="center"/>
    </xf>
    <xf numFmtId="164" fontId="8" fillId="0" borderId="0" xfId="2" applyFont="1" applyBorder="1" applyAlignment="1">
      <alignment horizontal="center" vertical="center"/>
    </xf>
    <xf numFmtId="167" fontId="8" fillId="0" borderId="0" xfId="1" applyNumberFormat="1" applyFont="1" applyBorder="1" applyAlignment="1">
      <alignment horizontal="center" vertical="center"/>
    </xf>
    <xf numFmtId="167" fontId="11" fillId="0" borderId="0" xfId="1" applyNumberFormat="1" applyFont="1" applyFill="1" applyBorder="1" applyAlignment="1">
      <alignment horizontal="center" vertical="center"/>
    </xf>
    <xf numFmtId="167" fontId="11" fillId="0" borderId="0" xfId="1" applyNumberFormat="1" applyFont="1" applyAlignment="1">
      <alignment horizontal="center" vertical="center"/>
    </xf>
    <xf numFmtId="1" fontId="16" fillId="3" borderId="0" xfId="0" applyNumberFormat="1" applyFont="1" applyFill="1" applyAlignment="1">
      <alignment horizontal="center" vertical="center"/>
    </xf>
    <xf numFmtId="1" fontId="15" fillId="3" borderId="0" xfId="0" applyNumberFormat="1" applyFont="1" applyFill="1" applyAlignment="1">
      <alignment horizontal="center"/>
    </xf>
    <xf numFmtId="1" fontId="11" fillId="3" borderId="0" xfId="0" applyNumberFormat="1" applyFont="1" applyFill="1" applyAlignment="1">
      <alignment horizontal="center" vertical="center"/>
    </xf>
    <xf numFmtId="0" fontId="12" fillId="2" borderId="33" xfId="0" applyFont="1" applyFill="1" applyBorder="1" applyAlignment="1">
      <alignment horizontal="center" vertical="center" wrapText="1"/>
    </xf>
    <xf numFmtId="169" fontId="18" fillId="3" borderId="0" xfId="0" applyNumberFormat="1" applyFont="1" applyFill="1"/>
    <xf numFmtId="1" fontId="11" fillId="3" borderId="0" xfId="0" applyNumberFormat="1" applyFont="1" applyFill="1"/>
    <xf numFmtId="1" fontId="0" fillId="3" borderId="0" xfId="0" applyNumberFormat="1" applyFill="1"/>
    <xf numFmtId="1" fontId="0" fillId="3" borderId="0" xfId="0" applyNumberFormat="1" applyFill="1" applyAlignment="1">
      <alignment horizontal="center" vertical="center"/>
    </xf>
    <xf numFmtId="1" fontId="14" fillId="3" borderId="0" xfId="0" applyNumberFormat="1" applyFont="1" applyFill="1" applyAlignment="1">
      <alignment horizontal="center" vertical="center"/>
    </xf>
    <xf numFmtId="0" fontId="4" fillId="3" borderId="0" xfId="0" applyFont="1" applyFill="1" applyAlignment="1">
      <alignment vertical="center"/>
    </xf>
    <xf numFmtId="1" fontId="4" fillId="3" borderId="0" xfId="0" applyNumberFormat="1" applyFont="1" applyFill="1" applyAlignment="1">
      <alignment vertical="center"/>
    </xf>
    <xf numFmtId="1" fontId="4" fillId="3" borderId="0" xfId="0" applyNumberFormat="1" applyFont="1" applyFill="1" applyAlignment="1">
      <alignment horizontal="center" vertical="center"/>
    </xf>
    <xf numFmtId="0" fontId="12" fillId="2" borderId="0" xfId="0" applyFont="1" applyFill="1" applyAlignment="1">
      <alignment horizontal="left" vertical="center"/>
    </xf>
    <xf numFmtId="0" fontId="12" fillId="2" borderId="0" xfId="0" applyFont="1" applyFill="1" applyAlignment="1">
      <alignment vertical="center"/>
    </xf>
    <xf numFmtId="0" fontId="12" fillId="2" borderId="0" xfId="0" applyFont="1" applyFill="1" applyAlignment="1">
      <alignment horizontal="center" vertical="center"/>
    </xf>
    <xf numFmtId="167" fontId="12" fillId="2" borderId="0" xfId="1" applyNumberFormat="1" applyFont="1" applyFill="1" applyBorder="1" applyAlignment="1">
      <alignment horizontal="center" vertical="center"/>
    </xf>
    <xf numFmtId="0" fontId="11" fillId="2" borderId="0" xfId="0" applyFont="1" applyFill="1" applyAlignment="1">
      <alignment horizontal="center" vertical="center"/>
    </xf>
    <xf numFmtId="0" fontId="12" fillId="2" borderId="15" xfId="0" applyFont="1" applyFill="1" applyBorder="1" applyAlignment="1">
      <alignment vertical="center"/>
    </xf>
    <xf numFmtId="0" fontId="12" fillId="2" borderId="34" xfId="0" applyFont="1" applyFill="1" applyBorder="1" applyAlignment="1">
      <alignment horizontal="center" vertical="center" wrapText="1"/>
    </xf>
    <xf numFmtId="167" fontId="12" fillId="2" borderId="35" xfId="1" applyNumberFormat="1" applyFont="1" applyFill="1" applyBorder="1" applyAlignment="1">
      <alignment horizontal="center" vertical="center" wrapText="1"/>
    </xf>
    <xf numFmtId="0" fontId="11" fillId="2" borderId="26" xfId="0" applyFont="1" applyFill="1" applyBorder="1"/>
    <xf numFmtId="0" fontId="12" fillId="2" borderId="19"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8" fillId="0" borderId="38" xfId="0" applyFont="1" applyBorder="1" applyProtection="1">
      <protection locked="0"/>
    </xf>
    <xf numFmtId="0" fontId="8" fillId="0" borderId="40" xfId="0" applyFont="1" applyBorder="1" applyProtection="1">
      <protection locked="0"/>
    </xf>
    <xf numFmtId="0" fontId="12" fillId="2" borderId="32" xfId="0" applyFont="1" applyFill="1" applyBorder="1" applyAlignment="1">
      <alignment vertical="center"/>
    </xf>
    <xf numFmtId="0" fontId="12" fillId="2" borderId="34" xfId="0" applyFont="1" applyFill="1" applyBorder="1" applyAlignment="1">
      <alignment vertical="center"/>
    </xf>
    <xf numFmtId="0" fontId="12" fillId="2" borderId="19" xfId="0" applyFont="1" applyFill="1" applyBorder="1" applyAlignment="1">
      <alignment vertical="center"/>
    </xf>
    <xf numFmtId="0" fontId="12" fillId="2" borderId="29" xfId="0" applyFont="1" applyFill="1" applyBorder="1" applyAlignment="1">
      <alignment vertical="center"/>
    </xf>
    <xf numFmtId="0" fontId="12" fillId="2" borderId="30" xfId="0" applyFont="1" applyFill="1" applyBorder="1" applyAlignment="1">
      <alignment vertical="center"/>
    </xf>
    <xf numFmtId="0" fontId="12" fillId="2" borderId="55" xfId="0" applyFont="1" applyFill="1" applyBorder="1" applyAlignment="1">
      <alignment vertical="center" wrapText="1"/>
    </xf>
    <xf numFmtId="0" fontId="12" fillId="2" borderId="24" xfId="0" applyFont="1" applyFill="1" applyBorder="1" applyAlignment="1">
      <alignment vertical="center" wrapText="1"/>
    </xf>
    <xf numFmtId="0" fontId="12" fillId="2" borderId="25" xfId="0" applyFont="1" applyFill="1" applyBorder="1" applyAlignment="1">
      <alignment vertical="center" wrapText="1"/>
    </xf>
    <xf numFmtId="0" fontId="12" fillId="2" borderId="27" xfId="0" applyFont="1" applyFill="1" applyBorder="1" applyAlignment="1">
      <alignment vertical="center"/>
    </xf>
    <xf numFmtId="0" fontId="12" fillId="2" borderId="21" xfId="0" applyFont="1" applyFill="1" applyBorder="1" applyAlignment="1">
      <alignment vertical="center"/>
    </xf>
    <xf numFmtId="0" fontId="12" fillId="2" borderId="21" xfId="0" applyFont="1" applyFill="1" applyBorder="1" applyAlignment="1">
      <alignment horizontal="center" vertical="center"/>
    </xf>
    <xf numFmtId="167" fontId="12" fillId="2" borderId="21" xfId="1" applyNumberFormat="1" applyFont="1" applyFill="1" applyBorder="1" applyAlignment="1">
      <alignment horizontal="center" vertical="center"/>
    </xf>
    <xf numFmtId="0" fontId="11" fillId="2" borderId="21" xfId="0" applyFont="1" applyFill="1" applyBorder="1" applyAlignment="1">
      <alignment horizontal="center" vertical="center"/>
    </xf>
    <xf numFmtId="0" fontId="12" fillId="2" borderId="26" xfId="0" applyFont="1" applyFill="1" applyBorder="1" applyAlignment="1">
      <alignment horizontal="left" vertical="center"/>
    </xf>
    <xf numFmtId="0" fontId="12" fillId="2" borderId="61" xfId="0" applyFont="1" applyFill="1" applyBorder="1" applyAlignment="1">
      <alignment vertical="center"/>
    </xf>
    <xf numFmtId="0" fontId="12" fillId="2" borderId="61" xfId="0" applyFont="1" applyFill="1" applyBorder="1" applyAlignment="1">
      <alignment horizontal="center" vertical="center"/>
    </xf>
    <xf numFmtId="0" fontId="12" fillId="2" borderId="69" xfId="0" applyFont="1" applyFill="1" applyBorder="1" applyAlignment="1">
      <alignment horizontal="left" vertical="center"/>
    </xf>
    <xf numFmtId="0" fontId="19" fillId="2" borderId="63" xfId="0" applyFont="1" applyFill="1" applyBorder="1" applyAlignment="1">
      <alignment horizontal="center" vertical="center"/>
    </xf>
    <xf numFmtId="167" fontId="19" fillId="2" borderId="63" xfId="0" applyNumberFormat="1" applyFont="1" applyFill="1" applyBorder="1" applyAlignment="1">
      <alignment horizontal="center" vertical="center"/>
    </xf>
    <xf numFmtId="0" fontId="12" fillId="2" borderId="67" xfId="0" applyFont="1" applyFill="1" applyBorder="1" applyAlignment="1">
      <alignment horizontal="left" vertical="center"/>
    </xf>
    <xf numFmtId="167" fontId="4" fillId="2" borderId="63" xfId="1" applyNumberFormat="1" applyFont="1" applyFill="1" applyBorder="1" applyAlignment="1">
      <alignment horizontal="center" vertical="center" wrapText="1"/>
    </xf>
    <xf numFmtId="1" fontId="18" fillId="3" borderId="0" xfId="0" applyNumberFormat="1" applyFont="1" applyFill="1"/>
    <xf numFmtId="1" fontId="18" fillId="3" borderId="0" xfId="0" applyNumberFormat="1" applyFont="1" applyFill="1" applyAlignment="1">
      <alignment horizontal="center" vertical="center"/>
    </xf>
    <xf numFmtId="0" fontId="12" fillId="0" borderId="0" xfId="0" applyFont="1" applyAlignment="1">
      <alignment horizontal="center" vertical="center" wrapText="1"/>
    </xf>
    <xf numFmtId="167" fontId="12" fillId="0" borderId="0" xfId="1" applyNumberFormat="1" applyFont="1" applyBorder="1" applyAlignment="1">
      <alignment horizontal="center" vertical="center" wrapText="1"/>
    </xf>
    <xf numFmtId="0" fontId="8" fillId="3" borderId="0" xfId="0" applyFont="1" applyFill="1"/>
    <xf numFmtId="1" fontId="20" fillId="3" borderId="0" xfId="0" applyNumberFormat="1" applyFont="1" applyFill="1" applyAlignment="1">
      <alignment horizontal="center" vertical="center"/>
    </xf>
    <xf numFmtId="1" fontId="8" fillId="3" borderId="0" xfId="0" applyNumberFormat="1" applyFont="1" applyFill="1" applyAlignment="1">
      <alignment horizontal="center" vertical="center"/>
    </xf>
    <xf numFmtId="0" fontId="8" fillId="0" borderId="70" xfId="0" applyFont="1" applyBorder="1" applyAlignment="1">
      <alignment horizontal="center" vertical="center"/>
    </xf>
    <xf numFmtId="0" fontId="8" fillId="0" borderId="70" xfId="0" applyFont="1" applyBorder="1" applyAlignment="1">
      <alignment horizontal="left" vertical="center" wrapText="1"/>
    </xf>
    <xf numFmtId="0" fontId="8" fillId="0" borderId="49" xfId="0" applyFont="1" applyBorder="1" applyAlignment="1">
      <alignment horizontal="center" vertical="center"/>
    </xf>
    <xf numFmtId="0" fontId="8" fillId="0" borderId="0" xfId="0" applyFont="1"/>
    <xf numFmtId="0" fontId="8" fillId="0" borderId="71" xfId="0" applyFont="1" applyBorder="1" applyAlignment="1">
      <alignment horizontal="center" vertical="center"/>
    </xf>
    <xf numFmtId="0" fontId="8" fillId="0" borderId="71" xfId="0" applyFont="1" applyBorder="1" applyAlignment="1">
      <alignment horizontal="left"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3" xfId="0" applyFont="1" applyBorder="1" applyAlignment="1">
      <alignment horizontal="left" vertical="center" wrapText="1"/>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3" borderId="2" xfId="0" applyFont="1" applyFill="1" applyBorder="1" applyAlignment="1">
      <alignment vertical="center" wrapText="1"/>
    </xf>
    <xf numFmtId="0" fontId="8" fillId="3" borderId="3" xfId="0" applyFont="1" applyFill="1" applyBorder="1" applyAlignment="1">
      <alignment vertical="center" wrapText="1"/>
    </xf>
    <xf numFmtId="0" fontId="8" fillId="3" borderId="9" xfId="0" applyFont="1" applyFill="1" applyBorder="1" applyAlignment="1">
      <alignment vertical="center" wrapText="1"/>
    </xf>
    <xf numFmtId="0" fontId="8" fillId="3" borderId="16" xfId="0" applyFont="1" applyFill="1" applyBorder="1" applyAlignment="1">
      <alignment vertical="center" wrapText="1"/>
    </xf>
    <xf numFmtId="0" fontId="11" fillId="2" borderId="0" xfId="0" applyFont="1" applyFill="1"/>
    <xf numFmtId="0" fontId="12" fillId="2" borderId="0" xfId="0" applyFont="1" applyFill="1" applyAlignment="1">
      <alignment horizontal="left" wrapText="1"/>
    </xf>
    <xf numFmtId="0" fontId="11" fillId="2" borderId="0" xfId="0" applyFont="1" applyFill="1" applyAlignment="1">
      <alignment horizontal="left" wrapText="1"/>
    </xf>
    <xf numFmtId="0" fontId="11" fillId="2" borderId="15" xfId="0" applyFont="1" applyFill="1" applyBorder="1" applyAlignment="1">
      <alignment horizontal="left"/>
    </xf>
    <xf numFmtId="167" fontId="8" fillId="3" borderId="0" xfId="1" applyNumberFormat="1" applyFont="1" applyFill="1" applyBorder="1"/>
    <xf numFmtId="165" fontId="8" fillId="3" borderId="0" xfId="1" applyFont="1" applyFill="1" applyBorder="1"/>
    <xf numFmtId="2" fontId="8" fillId="3" borderId="0" xfId="0" applyNumberFormat="1" applyFont="1" applyFill="1"/>
    <xf numFmtId="0" fontId="8" fillId="0" borderId="0" xfId="0" applyFont="1" applyAlignment="1">
      <alignment horizontal="center" vertical="center"/>
    </xf>
    <xf numFmtId="0" fontId="12" fillId="2" borderId="3" xfId="0" applyFont="1" applyFill="1" applyBorder="1"/>
    <xf numFmtId="0" fontId="12" fillId="2" borderId="28" xfId="0" applyFont="1" applyFill="1" applyBorder="1"/>
    <xf numFmtId="0" fontId="12" fillId="2" borderId="46" xfId="0" applyFont="1" applyFill="1" applyBorder="1" applyAlignment="1">
      <alignment vertical="center" wrapText="1"/>
    </xf>
    <xf numFmtId="0" fontId="12" fillId="2" borderId="24" xfId="0" applyFont="1" applyFill="1" applyBorder="1" applyAlignment="1">
      <alignment vertical="center"/>
    </xf>
    <xf numFmtId="0" fontId="8" fillId="0" borderId="63" xfId="0" applyFont="1" applyBorder="1" applyAlignment="1">
      <alignment horizontal="center" vertical="center"/>
    </xf>
    <xf numFmtId="0" fontId="8" fillId="3" borderId="5" xfId="0" applyFont="1" applyFill="1" applyBorder="1" applyAlignment="1">
      <alignment vertical="center" wrapText="1"/>
    </xf>
    <xf numFmtId="0" fontId="8" fillId="3" borderId="1" xfId="0" applyFont="1" applyFill="1" applyBorder="1" applyAlignment="1">
      <alignment vertical="center"/>
    </xf>
    <xf numFmtId="0" fontId="12" fillId="2" borderId="19" xfId="0" applyFont="1" applyFill="1" applyBorder="1" applyAlignment="1">
      <alignment horizontal="left" vertical="center"/>
    </xf>
    <xf numFmtId="0" fontId="12" fillId="2" borderId="30" xfId="0" applyFont="1" applyFill="1" applyBorder="1" applyAlignment="1">
      <alignment horizontal="left" vertical="center"/>
    </xf>
    <xf numFmtId="0" fontId="11" fillId="2" borderId="29" xfId="0" applyFont="1" applyFill="1" applyBorder="1" applyAlignment="1">
      <alignment horizontal="center" vertical="center"/>
    </xf>
    <xf numFmtId="0" fontId="12" fillId="2" borderId="29" xfId="0" applyFont="1" applyFill="1" applyBorder="1" applyAlignment="1">
      <alignment horizontal="left" wrapText="1"/>
    </xf>
    <xf numFmtId="0" fontId="11" fillId="2" borderId="29" xfId="0" applyFont="1" applyFill="1" applyBorder="1" applyAlignment="1">
      <alignment horizontal="left" wrapText="1"/>
    </xf>
    <xf numFmtId="0" fontId="12" fillId="2" borderId="63" xfId="0" applyFont="1" applyFill="1" applyBorder="1"/>
    <xf numFmtId="0" fontId="12" fillId="2" borderId="19" xfId="0" applyFont="1" applyFill="1" applyBorder="1"/>
    <xf numFmtId="0" fontId="8" fillId="3" borderId="70" xfId="0" applyFont="1" applyFill="1" applyBorder="1" applyAlignment="1">
      <alignment vertical="center" wrapText="1"/>
    </xf>
    <xf numFmtId="0" fontId="8" fillId="3" borderId="73" xfId="0" applyFont="1" applyFill="1" applyBorder="1" applyAlignment="1">
      <alignment horizontal="justify" vertical="center" wrapText="1"/>
    </xf>
    <xf numFmtId="0" fontId="12" fillId="2" borderId="32" xfId="0" applyFont="1" applyFill="1" applyBorder="1" applyAlignment="1">
      <alignment horizontal="left" vertical="center"/>
    </xf>
    <xf numFmtId="0" fontId="12" fillId="2" borderId="24" xfId="0" applyFont="1" applyFill="1" applyBorder="1" applyAlignment="1">
      <alignment horizontal="left" vertical="center"/>
    </xf>
    <xf numFmtId="0" fontId="11" fillId="2" borderId="24" xfId="0" applyFont="1" applyFill="1" applyBorder="1" applyAlignment="1">
      <alignment horizontal="center" vertical="center"/>
    </xf>
    <xf numFmtId="166" fontId="8" fillId="3" borderId="0" xfId="0" applyNumberFormat="1" applyFont="1" applyFill="1"/>
    <xf numFmtId="0" fontId="8" fillId="0" borderId="70" xfId="0" applyFont="1" applyBorder="1" applyAlignment="1">
      <alignment vertical="center" wrapText="1"/>
    </xf>
    <xf numFmtId="0" fontId="8" fillId="0" borderId="71" xfId="0" applyFont="1" applyBorder="1" applyAlignment="1">
      <alignment vertical="center" wrapText="1"/>
    </xf>
    <xf numFmtId="0" fontId="12" fillId="2" borderId="58" xfId="0" applyFont="1" applyFill="1" applyBorder="1"/>
    <xf numFmtId="0" fontId="8" fillId="3" borderId="63" xfId="0" applyFont="1" applyFill="1" applyBorder="1" applyAlignment="1">
      <alignment horizontal="justify" vertical="top" wrapText="1"/>
    </xf>
    <xf numFmtId="0" fontId="8" fillId="3" borderId="73" xfId="0" applyFont="1" applyFill="1" applyBorder="1" applyAlignment="1">
      <alignment vertical="center" wrapText="1"/>
    </xf>
    <xf numFmtId="0" fontId="12" fillId="2" borderId="30" xfId="0" applyFont="1" applyFill="1" applyBorder="1"/>
    <xf numFmtId="0" fontId="12" fillId="2" borderId="29" xfId="0" applyFont="1" applyFill="1" applyBorder="1"/>
    <xf numFmtId="0" fontId="8" fillId="3" borderId="70" xfId="0" applyFont="1" applyFill="1" applyBorder="1" applyAlignment="1">
      <alignment horizontal="justify" vertical="center" wrapText="1"/>
    </xf>
    <xf numFmtId="0" fontId="8" fillId="0" borderId="31" xfId="0" applyFont="1" applyBorder="1" applyAlignment="1">
      <alignment horizontal="justify" vertical="center"/>
    </xf>
    <xf numFmtId="0" fontId="8" fillId="0" borderId="57" xfId="0" applyFont="1" applyBorder="1" applyAlignment="1">
      <alignment horizontal="justify" vertical="center"/>
    </xf>
    <xf numFmtId="0" fontId="8" fillId="0" borderId="64" xfId="0" applyFont="1" applyBorder="1" applyAlignment="1">
      <alignment horizontal="justify" vertical="center"/>
    </xf>
    <xf numFmtId="167" fontId="12" fillId="2" borderId="29" xfId="1" applyNumberFormat="1" applyFont="1" applyFill="1" applyBorder="1" applyAlignment="1">
      <alignment horizontal="center" vertical="center"/>
    </xf>
    <xf numFmtId="164" fontId="6" fillId="2" borderId="29" xfId="2" applyFont="1" applyFill="1" applyBorder="1" applyAlignment="1">
      <alignment vertical="center" wrapText="1"/>
    </xf>
    <xf numFmtId="0" fontId="12" fillId="2" borderId="29" xfId="0" applyFont="1" applyFill="1" applyBorder="1" applyAlignment="1">
      <alignment horizontal="center"/>
    </xf>
    <xf numFmtId="0" fontId="11" fillId="2" borderId="30" xfId="0" applyFont="1" applyFill="1" applyBorder="1"/>
    <xf numFmtId="0" fontId="23" fillId="3" borderId="0" xfId="0" applyFont="1" applyFill="1"/>
    <xf numFmtId="1" fontId="23" fillId="3" borderId="0" xfId="0" applyNumberFormat="1" applyFont="1" applyFill="1" applyAlignment="1">
      <alignment horizontal="center" vertical="center"/>
    </xf>
    <xf numFmtId="0" fontId="23" fillId="0" borderId="0" xfId="0" applyFont="1"/>
    <xf numFmtId="0" fontId="8" fillId="0" borderId="21" xfId="0" applyFont="1" applyBorder="1" applyAlignment="1">
      <alignment horizontal="justify" vertical="top" wrapText="1"/>
    </xf>
    <xf numFmtId="0" fontId="8" fillId="3" borderId="3" xfId="0" applyFont="1" applyFill="1" applyBorder="1" applyAlignment="1">
      <alignment horizontal="justify" vertical="top" wrapText="1"/>
    </xf>
    <xf numFmtId="0" fontId="8" fillId="3" borderId="9" xfId="0" applyFont="1" applyFill="1" applyBorder="1" applyAlignment="1">
      <alignment horizontal="justify" vertical="top" wrapText="1"/>
    </xf>
    <xf numFmtId="0" fontId="1" fillId="3" borderId="61" xfId="0" applyFont="1" applyFill="1" applyBorder="1" applyAlignment="1">
      <alignment horizontal="justify" vertical="top" wrapText="1"/>
    </xf>
    <xf numFmtId="0" fontId="8" fillId="0" borderId="70" xfId="0" applyFont="1" applyBorder="1" applyAlignment="1">
      <alignment horizontal="center" vertical="center" wrapText="1"/>
    </xf>
    <xf numFmtId="0" fontId="8" fillId="0" borderId="50" xfId="0" applyFont="1" applyBorder="1" applyAlignment="1">
      <alignment horizontal="center" vertical="center"/>
    </xf>
    <xf numFmtId="0" fontId="8" fillId="3" borderId="50" xfId="0" applyFont="1" applyFill="1" applyBorder="1" applyAlignment="1">
      <alignment horizontal="justify" vertical="top" wrapText="1"/>
    </xf>
    <xf numFmtId="167" fontId="24" fillId="2" borderId="63" xfId="0" applyNumberFormat="1" applyFont="1" applyFill="1" applyBorder="1" applyAlignment="1">
      <alignment horizontal="center" vertical="center"/>
    </xf>
    <xf numFmtId="0" fontId="8" fillId="3" borderId="27" xfId="0" applyFont="1" applyFill="1" applyBorder="1" applyAlignment="1">
      <alignment horizontal="justify" vertical="top" wrapText="1"/>
    </xf>
    <xf numFmtId="0" fontId="8" fillId="3" borderId="57" xfId="0" applyFont="1" applyFill="1" applyBorder="1" applyAlignment="1">
      <alignment horizontal="justify" vertical="top" wrapText="1"/>
    </xf>
    <xf numFmtId="0" fontId="8" fillId="3" borderId="64" xfId="0" applyFont="1" applyFill="1" applyBorder="1" applyAlignment="1">
      <alignment horizontal="justify" vertical="top" wrapText="1"/>
    </xf>
    <xf numFmtId="0" fontId="12" fillId="2" borderId="24" xfId="0" applyFont="1" applyFill="1" applyBorder="1"/>
    <xf numFmtId="0" fontId="11" fillId="2" borderId="30" xfId="0" applyFont="1" applyFill="1" applyBorder="1" applyAlignment="1">
      <alignment horizontal="justify" vertical="top" wrapText="1"/>
    </xf>
    <xf numFmtId="0" fontId="12" fillId="2" borderId="25" xfId="0" applyFont="1" applyFill="1" applyBorder="1"/>
    <xf numFmtId="0" fontId="12" fillId="2" borderId="21" xfId="0" applyFont="1" applyFill="1" applyBorder="1"/>
    <xf numFmtId="0" fontId="8" fillId="0" borderId="73"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70" xfId="0" applyFont="1" applyBorder="1" applyAlignment="1">
      <alignment horizontal="justify" vertical="center" wrapText="1"/>
    </xf>
    <xf numFmtId="0" fontId="8" fillId="0" borderId="73" xfId="0" applyFont="1" applyBorder="1" applyAlignment="1">
      <alignment horizontal="justify" vertical="center" wrapText="1"/>
    </xf>
    <xf numFmtId="0" fontId="8" fillId="0" borderId="49" xfId="0" applyFont="1" applyBorder="1" applyAlignment="1">
      <alignment horizontal="justify" vertical="center" wrapText="1"/>
    </xf>
    <xf numFmtId="0" fontId="8" fillId="0" borderId="76" xfId="0" applyFont="1" applyBorder="1" applyAlignment="1">
      <alignment horizontal="justify" vertical="center" wrapText="1"/>
    </xf>
    <xf numFmtId="167" fontId="19" fillId="2" borderId="63" xfId="0" applyNumberFormat="1" applyFont="1" applyFill="1" applyBorder="1" applyAlignment="1">
      <alignment horizontal="center" vertical="center" wrapText="1"/>
    </xf>
    <xf numFmtId="0" fontId="8" fillId="0" borderId="63" xfId="0" applyFont="1" applyBorder="1" applyAlignment="1">
      <alignment horizontal="center" vertical="center" wrapText="1"/>
    </xf>
    <xf numFmtId="0" fontId="8" fillId="0" borderId="19" xfId="0" applyFont="1" applyBorder="1" applyAlignment="1">
      <alignment horizontal="justify" vertical="center" wrapText="1"/>
    </xf>
    <xf numFmtId="0" fontId="8" fillId="0" borderId="71" xfId="0" applyFont="1" applyBorder="1" applyAlignment="1">
      <alignment horizontal="center" vertical="center" wrapText="1"/>
    </xf>
    <xf numFmtId="0" fontId="19" fillId="2" borderId="63" xfId="0" applyFont="1" applyFill="1" applyBorder="1" applyAlignment="1">
      <alignment horizontal="center" vertical="center" wrapText="1"/>
    </xf>
    <xf numFmtId="0" fontId="8" fillId="0" borderId="70" xfId="0" applyFont="1" applyBorder="1" applyAlignment="1">
      <alignment horizontal="justify" vertical="top" wrapText="1"/>
    </xf>
    <xf numFmtId="0" fontId="8" fillId="0" borderId="73" xfId="0" applyFont="1" applyBorder="1" applyAlignment="1">
      <alignment horizontal="justify" vertical="top" wrapText="1"/>
    </xf>
    <xf numFmtId="0" fontId="11" fillId="2" borderId="30" xfId="0" applyFont="1" applyFill="1" applyBorder="1" applyAlignment="1">
      <alignment wrapText="1"/>
    </xf>
    <xf numFmtId="167" fontId="4" fillId="2" borderId="51" xfId="1" applyNumberFormat="1" applyFont="1" applyFill="1" applyBorder="1" applyAlignment="1">
      <alignment horizontal="center" vertical="center" wrapText="1"/>
    </xf>
    <xf numFmtId="167" fontId="6" fillId="2" borderId="51" xfId="0" applyNumberFormat="1" applyFont="1" applyFill="1" applyBorder="1" applyAlignment="1">
      <alignment horizontal="center" vertical="center"/>
    </xf>
    <xf numFmtId="0" fontId="11" fillId="2" borderId="32" xfId="0" applyFont="1" applyFill="1" applyBorder="1" applyAlignment="1">
      <alignment horizontal="center" vertical="center"/>
    </xf>
    <xf numFmtId="0" fontId="11" fillId="2" borderId="25" xfId="0" applyFont="1" applyFill="1" applyBorder="1" applyAlignment="1">
      <alignment horizontal="center" vertical="center"/>
    </xf>
    <xf numFmtId="0" fontId="4" fillId="3" borderId="63" xfId="0" applyFont="1" applyFill="1" applyBorder="1" applyAlignment="1">
      <alignment horizontal="center" vertical="center" wrapText="1"/>
    </xf>
    <xf numFmtId="0" fontId="25" fillId="0" borderId="2" xfId="0" applyFont="1" applyBorder="1" applyAlignment="1">
      <alignment horizontal="center" vertical="center"/>
    </xf>
    <xf numFmtId="0" fontId="5" fillId="0" borderId="2" xfId="0" applyFont="1" applyBorder="1" applyAlignment="1">
      <alignment horizontal="justify" vertical="justify" wrapText="1"/>
    </xf>
    <xf numFmtId="0" fontId="11" fillId="0" borderId="2" xfId="0" applyFont="1" applyBorder="1" applyAlignment="1">
      <alignment horizontal="justify" vertical="justify" wrapText="1"/>
    </xf>
    <xf numFmtId="0" fontId="13" fillId="4" borderId="2" xfId="0" applyFont="1" applyFill="1" applyBorder="1" applyAlignment="1">
      <alignment horizontal="justify" vertical="justify" wrapText="1"/>
    </xf>
    <xf numFmtId="0" fontId="11" fillId="0" borderId="2" xfId="0" applyFont="1" applyBorder="1"/>
    <xf numFmtId="0" fontId="11" fillId="0" borderId="2" xfId="0" applyFont="1" applyBorder="1" applyAlignment="1">
      <alignment vertical="top"/>
    </xf>
    <xf numFmtId="0" fontId="11" fillId="0" borderId="2" xfId="0" applyFont="1" applyBorder="1" applyAlignment="1">
      <alignment vertical="top" wrapText="1"/>
    </xf>
    <xf numFmtId="0" fontId="5" fillId="0" borderId="2" xfId="0" applyFont="1" applyBorder="1" applyAlignment="1">
      <alignment vertical="top" wrapText="1"/>
    </xf>
    <xf numFmtId="0" fontId="12" fillId="0" borderId="2" xfId="0" applyFont="1" applyBorder="1" applyAlignment="1">
      <alignment horizontal="justify" vertical="top" wrapText="1"/>
    </xf>
    <xf numFmtId="0" fontId="11" fillId="0" borderId="2" xfId="0" applyFont="1" applyBorder="1" applyAlignment="1">
      <alignment horizontal="left" vertical="top" wrapText="1"/>
    </xf>
    <xf numFmtId="0" fontId="12" fillId="2" borderId="16" xfId="0" applyFont="1" applyFill="1" applyBorder="1" applyAlignment="1">
      <alignment vertical="center"/>
    </xf>
    <xf numFmtId="0" fontId="8" fillId="0" borderId="36"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164" fontId="8" fillId="0" borderId="3" xfId="2" applyFont="1" applyFill="1" applyBorder="1" applyAlignment="1" applyProtection="1">
      <alignment vertical="center"/>
      <protection locked="0"/>
    </xf>
    <xf numFmtId="0" fontId="8" fillId="0" borderId="70" xfId="0" applyFont="1" applyBorder="1" applyAlignment="1" applyProtection="1">
      <alignment horizontal="center" vertical="center"/>
      <protection locked="0"/>
    </xf>
    <xf numFmtId="0" fontId="9" fillId="0" borderId="3" xfId="0" applyFont="1" applyBorder="1" applyAlignment="1" applyProtection="1">
      <alignment vertical="center"/>
      <protection locked="0"/>
    </xf>
    <xf numFmtId="0" fontId="9" fillId="0" borderId="36" xfId="0" applyFont="1" applyBorder="1" applyAlignment="1" applyProtection="1">
      <alignment vertical="center"/>
      <protection locked="0"/>
    </xf>
    <xf numFmtId="0" fontId="9" fillId="0" borderId="37" xfId="0" applyFont="1" applyBorder="1" applyAlignment="1" applyProtection="1">
      <alignment vertical="center"/>
      <protection locked="0"/>
    </xf>
    <xf numFmtId="0" fontId="9" fillId="0" borderId="38" xfId="0" applyFont="1" applyBorder="1" applyAlignment="1" applyProtection="1">
      <alignment vertical="center"/>
      <protection locked="0"/>
    </xf>
    <xf numFmtId="0" fontId="8" fillId="0" borderId="66"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71" xfId="0" applyFont="1" applyBorder="1" applyAlignment="1" applyProtection="1">
      <alignment horizontal="center" vertical="center"/>
      <protection locked="0"/>
    </xf>
    <xf numFmtId="0" fontId="9" fillId="0" borderId="9" xfId="0" applyFont="1" applyBorder="1" applyAlignment="1" applyProtection="1">
      <alignment vertical="center"/>
      <protection locked="0"/>
    </xf>
    <xf numFmtId="0" fontId="9" fillId="0" borderId="39" xfId="0" applyFont="1" applyBorder="1" applyAlignment="1" applyProtection="1">
      <alignment vertical="center"/>
      <protection locked="0"/>
    </xf>
    <xf numFmtId="0" fontId="9" fillId="0" borderId="2" xfId="0" applyFont="1" applyBorder="1" applyAlignment="1" applyProtection="1">
      <alignment vertical="center"/>
      <protection locked="0"/>
    </xf>
    <xf numFmtId="0" fontId="9" fillId="0" borderId="40" xfId="0" applyFont="1" applyBorder="1" applyAlignment="1" applyProtection="1">
      <alignment vertical="center"/>
      <protection locked="0"/>
    </xf>
    <xf numFmtId="0" fontId="8" fillId="0" borderId="34"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0" borderId="73" xfId="0" applyFont="1" applyBorder="1" applyAlignment="1" applyProtection="1">
      <alignment horizontal="center" vertical="center"/>
      <protection locked="0"/>
    </xf>
    <xf numFmtId="164" fontId="1" fillId="2" borderId="27" xfId="2" applyFont="1" applyFill="1" applyBorder="1" applyAlignment="1" applyProtection="1">
      <alignment vertical="center" wrapText="1"/>
      <protection locked="0"/>
    </xf>
    <xf numFmtId="0" fontId="8" fillId="0" borderId="27" xfId="0" applyFont="1" applyBorder="1" applyAlignment="1" applyProtection="1">
      <alignment horizontal="center" vertical="center"/>
      <protection locked="0"/>
    </xf>
    <xf numFmtId="0" fontId="8" fillId="0" borderId="70" xfId="0" applyFont="1" applyBorder="1" applyProtection="1">
      <protection locked="0"/>
    </xf>
    <xf numFmtId="0" fontId="8" fillId="0" borderId="36" xfId="0" applyFont="1" applyBorder="1" applyAlignment="1" applyProtection="1">
      <alignment horizontal="center"/>
      <protection locked="0"/>
    </xf>
    <xf numFmtId="0" fontId="8" fillId="0" borderId="37" xfId="0" applyFont="1" applyBorder="1" applyAlignment="1" applyProtection="1">
      <alignment horizontal="center"/>
      <protection locked="0"/>
    </xf>
    <xf numFmtId="164" fontId="1" fillId="0" borderId="57" xfId="2" applyFont="1" applyFill="1" applyBorder="1" applyAlignment="1" applyProtection="1">
      <alignment vertical="center" wrapText="1"/>
      <protection locked="0"/>
    </xf>
    <xf numFmtId="0" fontId="8" fillId="0" borderId="57" xfId="0" applyFont="1" applyBorder="1" applyAlignment="1" applyProtection="1">
      <alignment horizontal="center" vertical="center"/>
      <protection locked="0"/>
    </xf>
    <xf numFmtId="0" fontId="8" fillId="0" borderId="71" xfId="0" applyFont="1" applyBorder="1" applyProtection="1">
      <protection locked="0"/>
    </xf>
    <xf numFmtId="0" fontId="8" fillId="0" borderId="9" xfId="0" applyFont="1" applyBorder="1" applyProtection="1">
      <protection locked="0"/>
    </xf>
    <xf numFmtId="0" fontId="8" fillId="0" borderId="39" xfId="0" applyFont="1" applyBorder="1" applyAlignment="1" applyProtection="1">
      <alignment horizontal="center"/>
      <protection locked="0"/>
    </xf>
    <xf numFmtId="0" fontId="8" fillId="0" borderId="2" xfId="0" applyFont="1" applyBorder="1" applyAlignment="1" applyProtection="1">
      <alignment horizontal="center"/>
      <protection locked="0"/>
    </xf>
    <xf numFmtId="164" fontId="1" fillId="2" borderId="57" xfId="2" applyFont="1" applyFill="1" applyBorder="1" applyAlignment="1" applyProtection="1">
      <alignment vertical="center" wrapText="1"/>
      <protection locked="0"/>
    </xf>
    <xf numFmtId="164" fontId="1" fillId="2" borderId="64" xfId="2" applyFont="1" applyFill="1" applyBorder="1" applyAlignment="1" applyProtection="1">
      <alignment vertical="center" wrapText="1"/>
      <protection locked="0"/>
    </xf>
    <xf numFmtId="0" fontId="8" fillId="0" borderId="64" xfId="0" applyFont="1" applyBorder="1" applyAlignment="1" applyProtection="1">
      <alignment horizontal="center" vertical="center"/>
      <protection locked="0"/>
    </xf>
    <xf numFmtId="0" fontId="8" fillId="0" borderId="73" xfId="0" applyFont="1" applyBorder="1" applyProtection="1">
      <protection locked="0"/>
    </xf>
    <xf numFmtId="0" fontId="8" fillId="0" borderId="61" xfId="0" applyFont="1" applyBorder="1" applyProtection="1">
      <protection locked="0"/>
    </xf>
    <xf numFmtId="0" fontId="8" fillId="0" borderId="47" xfId="0" applyFont="1" applyBorder="1" applyAlignment="1" applyProtection="1">
      <alignment horizontal="center"/>
      <protection locked="0"/>
    </xf>
    <xf numFmtId="0" fontId="8" fillId="0" borderId="42" xfId="0" applyFont="1" applyBorder="1" applyAlignment="1" applyProtection="1">
      <alignment horizontal="center"/>
      <protection locked="0"/>
    </xf>
    <xf numFmtId="0" fontId="8" fillId="0" borderId="48" xfId="0" applyFont="1" applyBorder="1" applyProtection="1">
      <protection locked="0"/>
    </xf>
    <xf numFmtId="164" fontId="1" fillId="0" borderId="27" xfId="2" applyFont="1" applyFill="1" applyBorder="1" applyAlignment="1" applyProtection="1">
      <alignment vertical="center" wrapText="1"/>
      <protection locked="0"/>
    </xf>
    <xf numFmtId="0" fontId="9" fillId="0" borderId="21" xfId="0" applyFont="1" applyBorder="1" applyAlignment="1" applyProtection="1">
      <alignment wrapText="1"/>
      <protection locked="0"/>
    </xf>
    <xf numFmtId="0" fontId="9" fillId="0" borderId="37" xfId="0" applyFont="1" applyBorder="1" applyAlignment="1" applyProtection="1">
      <alignment horizontal="center" wrapText="1"/>
      <protection locked="0"/>
    </xf>
    <xf numFmtId="0" fontId="9" fillId="0" borderId="38" xfId="0" applyFont="1" applyBorder="1" applyAlignment="1" applyProtection="1">
      <alignment wrapText="1"/>
      <protection locked="0"/>
    </xf>
    <xf numFmtId="0" fontId="9" fillId="0" borderId="9" xfId="0" applyFont="1" applyBorder="1" applyAlignment="1" applyProtection="1">
      <alignment wrapText="1"/>
      <protection locked="0"/>
    </xf>
    <xf numFmtId="0" fontId="9" fillId="0" borderId="2" xfId="0" applyFont="1" applyBorder="1" applyAlignment="1" applyProtection="1">
      <alignment horizontal="center" wrapText="1"/>
      <protection locked="0"/>
    </xf>
    <xf numFmtId="0" fontId="9" fillId="0" borderId="40" xfId="0" applyFont="1" applyBorder="1" applyAlignment="1" applyProtection="1">
      <alignment wrapText="1"/>
      <protection locked="0"/>
    </xf>
    <xf numFmtId="164" fontId="1" fillId="0" borderId="64" xfId="2" applyFont="1" applyFill="1" applyBorder="1" applyAlignment="1" applyProtection="1">
      <alignment vertical="center" wrapText="1"/>
      <protection locked="0"/>
    </xf>
    <xf numFmtId="0" fontId="9" fillId="0" borderId="61" xfId="0" applyFont="1" applyBorder="1" applyAlignment="1" applyProtection="1">
      <alignment wrapText="1"/>
      <protection locked="0"/>
    </xf>
    <xf numFmtId="0" fontId="9" fillId="0" borderId="42" xfId="0" applyFont="1" applyBorder="1" applyAlignment="1" applyProtection="1">
      <alignment horizontal="center" wrapText="1"/>
      <protection locked="0"/>
    </xf>
    <xf numFmtId="0" fontId="9" fillId="0" borderId="48" xfId="0" applyFont="1" applyBorder="1" applyAlignment="1" applyProtection="1">
      <alignment wrapText="1"/>
      <protection locked="0"/>
    </xf>
    <xf numFmtId="0" fontId="8" fillId="0" borderId="67" xfId="0" applyFont="1" applyBorder="1" applyAlignment="1" applyProtection="1">
      <alignment horizontal="center" vertical="center"/>
      <protection locked="0"/>
    </xf>
    <xf numFmtId="0" fontId="8" fillId="0" borderId="68" xfId="0" applyFont="1" applyBorder="1" applyAlignment="1" applyProtection="1">
      <alignment horizontal="center" vertical="center"/>
      <protection locked="0"/>
    </xf>
    <xf numFmtId="164" fontId="1" fillId="0" borderId="63" xfId="2" applyFont="1" applyFill="1" applyBorder="1" applyAlignment="1" applyProtection="1">
      <alignment vertical="center" wrapText="1"/>
      <protection locked="0"/>
    </xf>
    <xf numFmtId="0" fontId="8" fillId="0" borderId="0" xfId="0" applyFont="1" applyAlignment="1" applyProtection="1">
      <alignment horizontal="center" vertical="center"/>
      <protection locked="0"/>
    </xf>
    <xf numFmtId="164" fontId="1" fillId="0" borderId="0" xfId="2" applyFont="1" applyFill="1" applyBorder="1" applyAlignment="1" applyProtection="1">
      <alignment vertical="center" wrapText="1"/>
      <protection locked="0"/>
    </xf>
    <xf numFmtId="0" fontId="8" fillId="0" borderId="51" xfId="0" applyFont="1" applyBorder="1" applyAlignment="1" applyProtection="1">
      <alignment horizontal="center" vertical="center"/>
      <protection locked="0"/>
    </xf>
    <xf numFmtId="0" fontId="8" fillId="0" borderId="0" xfId="0" applyFont="1" applyProtection="1">
      <protection locked="0"/>
    </xf>
    <xf numFmtId="0" fontId="8" fillId="0" borderId="68" xfId="0" applyFont="1" applyBorder="1" applyAlignment="1" applyProtection="1">
      <alignment horizontal="center"/>
      <protection locked="0"/>
    </xf>
    <xf numFmtId="0" fontId="8" fillId="0" borderId="69" xfId="0" applyFont="1" applyBorder="1" applyProtection="1">
      <protection locked="0"/>
    </xf>
    <xf numFmtId="164" fontId="1" fillId="0" borderId="5" xfId="2" applyFont="1" applyFill="1" applyBorder="1" applyAlignment="1" applyProtection="1">
      <alignment vertical="center" wrapText="1"/>
      <protection locked="0"/>
    </xf>
    <xf numFmtId="0" fontId="8" fillId="0" borderId="4" xfId="0" applyFont="1" applyBorder="1" applyAlignment="1" applyProtection="1">
      <alignment horizontal="center" vertical="center"/>
      <protection locked="0"/>
    </xf>
    <xf numFmtId="0" fontId="8" fillId="0" borderId="5" xfId="0" applyFont="1" applyBorder="1" applyProtection="1">
      <protection locked="0"/>
    </xf>
    <xf numFmtId="164" fontId="1" fillId="0" borderId="2" xfId="2" applyFont="1" applyFill="1" applyBorder="1" applyAlignment="1" applyProtection="1">
      <alignment vertical="center" wrapText="1"/>
      <protection locked="0"/>
    </xf>
    <xf numFmtId="0" fontId="8" fillId="0" borderId="6" xfId="0" applyFont="1" applyBorder="1" applyAlignment="1" applyProtection="1">
      <alignment horizontal="center" vertical="center"/>
      <protection locked="0"/>
    </xf>
    <xf numFmtId="0" fontId="8" fillId="0" borderId="2" xfId="0" applyFont="1" applyBorder="1" applyProtection="1">
      <protection locked="0"/>
    </xf>
    <xf numFmtId="0" fontId="8" fillId="0" borderId="11" xfId="0" applyFont="1" applyBorder="1" applyAlignment="1" applyProtection="1">
      <alignment horizontal="center" vertical="center"/>
      <protection locked="0"/>
    </xf>
    <xf numFmtId="164" fontId="1" fillId="0" borderId="1" xfId="2" applyFont="1" applyFill="1" applyBorder="1" applyAlignment="1" applyProtection="1">
      <alignment vertical="center" wrapText="1"/>
      <protection locked="0"/>
    </xf>
    <xf numFmtId="0" fontId="8" fillId="0" borderId="7" xfId="0" applyFont="1" applyBorder="1" applyAlignment="1" applyProtection="1">
      <alignment horizontal="center" vertical="center"/>
      <protection locked="0"/>
    </xf>
    <xf numFmtId="0" fontId="8" fillId="0" borderId="1" xfId="0" applyFont="1" applyBorder="1" applyProtection="1">
      <protection locked="0"/>
    </xf>
    <xf numFmtId="164" fontId="1" fillId="0" borderId="31" xfId="2" applyFont="1" applyFill="1" applyBorder="1" applyAlignment="1" applyProtection="1">
      <alignment vertical="center" wrapText="1"/>
      <protection locked="0"/>
    </xf>
    <xf numFmtId="0" fontId="8" fillId="0" borderId="63" xfId="0" applyFont="1" applyBorder="1" applyAlignment="1" applyProtection="1">
      <alignment horizontal="center" vertical="center"/>
      <protection locked="0"/>
    </xf>
    <xf numFmtId="0" fontId="8" fillId="0" borderId="22" xfId="0" applyFont="1" applyBorder="1" applyProtection="1">
      <protection locked="0"/>
    </xf>
    <xf numFmtId="0" fontId="8" fillId="0" borderId="72" xfId="0" applyFont="1" applyBorder="1" applyAlignment="1" applyProtection="1">
      <alignment horizontal="center" vertical="center"/>
      <protection locked="0"/>
    </xf>
    <xf numFmtId="164" fontId="1" fillId="0" borderId="28" xfId="2" applyFont="1" applyFill="1" applyBorder="1" applyAlignment="1" applyProtection="1">
      <alignment vertical="center" wrapText="1"/>
      <protection locked="0"/>
    </xf>
    <xf numFmtId="0" fontId="8" fillId="0" borderId="3" xfId="0" applyFont="1" applyBorder="1" applyProtection="1">
      <protection locked="0"/>
    </xf>
    <xf numFmtId="164" fontId="1" fillId="0" borderId="45" xfId="2" applyFont="1" applyFill="1" applyBorder="1" applyAlignment="1" applyProtection="1">
      <alignment vertical="center" wrapText="1"/>
      <protection locked="0"/>
    </xf>
    <xf numFmtId="0" fontId="8" fillId="0" borderId="76" xfId="0" applyFont="1" applyBorder="1" applyAlignment="1" applyProtection="1">
      <alignment horizontal="center" vertical="center"/>
      <protection locked="0"/>
    </xf>
    <xf numFmtId="0" fontId="8" fillId="0" borderId="16" xfId="0" applyFont="1" applyBorder="1" applyProtection="1">
      <protection locked="0"/>
    </xf>
    <xf numFmtId="0" fontId="8" fillId="0" borderId="14" xfId="0" applyFont="1" applyBorder="1" applyAlignment="1" applyProtection="1">
      <alignment horizontal="center" vertical="center"/>
      <protection locked="0"/>
    </xf>
    <xf numFmtId="164" fontId="1" fillId="0" borderId="19" xfId="2" applyFont="1" applyFill="1" applyBorder="1" applyAlignment="1" applyProtection="1">
      <alignment vertical="center" wrapText="1"/>
      <protection locked="0"/>
    </xf>
    <xf numFmtId="164" fontId="1" fillId="0" borderId="70" xfId="2" applyFont="1" applyFill="1" applyBorder="1" applyAlignment="1" applyProtection="1">
      <alignment vertical="center" wrapText="1"/>
      <protection locked="0"/>
    </xf>
    <xf numFmtId="0" fontId="8" fillId="0" borderId="58" xfId="0" applyFont="1" applyBorder="1" applyAlignment="1" applyProtection="1">
      <alignment horizontal="center" vertical="center"/>
      <protection locked="0"/>
    </xf>
    <xf numFmtId="0" fontId="9" fillId="0" borderId="3" xfId="0" applyFont="1" applyBorder="1" applyProtection="1">
      <protection locked="0"/>
    </xf>
    <xf numFmtId="164" fontId="1" fillId="0" borderId="71" xfId="2" applyFont="1" applyFill="1" applyBorder="1" applyAlignment="1" applyProtection="1">
      <alignment vertical="center" wrapText="1"/>
      <protection locked="0"/>
    </xf>
    <xf numFmtId="0" fontId="8" fillId="0" borderId="20" xfId="0" applyFont="1" applyBorder="1" applyAlignment="1" applyProtection="1">
      <alignment horizontal="center" vertical="center"/>
      <protection locked="0"/>
    </xf>
    <xf numFmtId="0" fontId="9" fillId="0" borderId="9" xfId="0" applyFont="1" applyBorder="1" applyProtection="1">
      <protection locked="0"/>
    </xf>
    <xf numFmtId="0" fontId="9" fillId="0" borderId="2" xfId="0" applyFont="1" applyBorder="1" applyAlignment="1" applyProtection="1">
      <alignment horizontal="center"/>
      <protection locked="0"/>
    </xf>
    <xf numFmtId="0" fontId="9" fillId="0" borderId="40" xfId="0" applyFont="1" applyBorder="1" applyProtection="1">
      <protection locked="0"/>
    </xf>
    <xf numFmtId="164" fontId="1" fillId="0" borderId="73" xfId="2" applyFont="1" applyFill="1" applyBorder="1" applyAlignment="1" applyProtection="1">
      <alignment vertical="center" wrapText="1"/>
      <protection locked="0"/>
    </xf>
    <xf numFmtId="0" fontId="8" fillId="0" borderId="65" xfId="0" applyFont="1" applyBorder="1" applyAlignment="1" applyProtection="1">
      <alignment horizontal="center" vertical="center"/>
      <protection locked="0"/>
    </xf>
    <xf numFmtId="0" fontId="9" fillId="0" borderId="61" xfId="0" applyFont="1" applyBorder="1" applyProtection="1">
      <protection locked="0"/>
    </xf>
    <xf numFmtId="0" fontId="9" fillId="0" borderId="42" xfId="0" applyFont="1" applyBorder="1" applyAlignment="1" applyProtection="1">
      <alignment horizontal="center"/>
      <protection locked="0"/>
    </xf>
    <xf numFmtId="0" fontId="9" fillId="0" borderId="48" xfId="0" applyFont="1" applyBorder="1" applyProtection="1">
      <protection locked="0"/>
    </xf>
    <xf numFmtId="164" fontId="1" fillId="0" borderId="21" xfId="2" applyFont="1" applyFill="1" applyBorder="1" applyAlignment="1" applyProtection="1">
      <alignment vertical="center" wrapText="1"/>
      <protection locked="0"/>
    </xf>
    <xf numFmtId="164" fontId="1" fillId="0" borderId="9" xfId="2" applyFont="1" applyFill="1" applyBorder="1" applyAlignment="1" applyProtection="1">
      <alignment vertical="center" wrapText="1"/>
      <protection locked="0"/>
    </xf>
    <xf numFmtId="164" fontId="1" fillId="0" borderId="61" xfId="2" applyFont="1" applyFill="1" applyBorder="1" applyAlignment="1" applyProtection="1">
      <alignment vertical="center" wrapText="1"/>
      <protection locked="0"/>
    </xf>
    <xf numFmtId="0" fontId="9" fillId="0" borderId="21" xfId="0" applyFont="1" applyBorder="1" applyProtection="1">
      <protection locked="0"/>
    </xf>
    <xf numFmtId="0" fontId="9" fillId="0" borderId="37" xfId="0" applyFont="1" applyBorder="1" applyAlignment="1" applyProtection="1">
      <alignment horizontal="center"/>
      <protection locked="0"/>
    </xf>
    <xf numFmtId="0" fontId="9" fillId="0" borderId="38" xfId="0" applyFont="1" applyBorder="1" applyProtection="1">
      <protection locked="0"/>
    </xf>
    <xf numFmtId="0" fontId="2" fillId="0" borderId="21" xfId="0" applyFont="1" applyBorder="1" applyProtection="1">
      <protection locked="0"/>
    </xf>
    <xf numFmtId="0" fontId="2" fillId="0" borderId="37" xfId="0" applyFont="1" applyBorder="1" applyAlignment="1" applyProtection="1">
      <alignment horizontal="center"/>
      <protection locked="0"/>
    </xf>
    <xf numFmtId="0" fontId="2" fillId="0" borderId="38" xfId="0" applyFont="1" applyBorder="1" applyProtection="1">
      <protection locked="0"/>
    </xf>
    <xf numFmtId="0" fontId="2" fillId="0" borderId="9" xfId="0" applyFont="1" applyBorder="1" applyProtection="1">
      <protection locked="0"/>
    </xf>
    <xf numFmtId="0" fontId="2" fillId="0" borderId="2" xfId="0" applyFont="1" applyBorder="1" applyAlignment="1" applyProtection="1">
      <alignment horizontal="center"/>
      <protection locked="0"/>
    </xf>
    <xf numFmtId="0" fontId="2" fillId="0" borderId="40" xfId="0" applyFont="1" applyBorder="1" applyProtection="1">
      <protection locked="0"/>
    </xf>
    <xf numFmtId="0" fontId="2" fillId="0" borderId="61" xfId="0" applyFont="1" applyBorder="1" applyProtection="1">
      <protection locked="0"/>
    </xf>
    <xf numFmtId="0" fontId="2" fillId="0" borderId="42" xfId="0" applyFont="1" applyBorder="1" applyAlignment="1" applyProtection="1">
      <alignment horizontal="center"/>
      <protection locked="0"/>
    </xf>
    <xf numFmtId="0" fontId="2" fillId="0" borderId="48" xfId="0" applyFont="1" applyBorder="1" applyProtection="1">
      <protection locked="0"/>
    </xf>
    <xf numFmtId="0" fontId="8" fillId="0" borderId="75"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9" fillId="0" borderId="63" xfId="0" applyFont="1" applyBorder="1" applyProtection="1">
      <protection locked="0"/>
    </xf>
    <xf numFmtId="0" fontId="9" fillId="0" borderId="29" xfId="0" applyFont="1" applyBorder="1" applyProtection="1">
      <protection locked="0"/>
    </xf>
    <xf numFmtId="0" fontId="9" fillId="0" borderId="67" xfId="0" applyFont="1" applyBorder="1" applyAlignment="1" applyProtection="1">
      <alignment horizontal="center"/>
      <protection locked="0"/>
    </xf>
    <xf numFmtId="0" fontId="9" fillId="0" borderId="68" xfId="0" applyFont="1" applyBorder="1" applyAlignment="1" applyProtection="1">
      <alignment horizontal="center"/>
      <protection locked="0"/>
    </xf>
    <xf numFmtId="0" fontId="9" fillId="0" borderId="69" xfId="0" applyFont="1" applyBorder="1" applyProtection="1">
      <protection locked="0"/>
    </xf>
    <xf numFmtId="164" fontId="1" fillId="0" borderId="50" xfId="2" applyFont="1" applyFill="1" applyBorder="1" applyAlignment="1" applyProtection="1">
      <alignment vertical="center" wrapText="1"/>
      <protection locked="0"/>
    </xf>
    <xf numFmtId="0" fontId="9" fillId="0" borderId="51" xfId="0" applyFont="1" applyBorder="1" applyProtection="1">
      <protection locked="0"/>
    </xf>
    <xf numFmtId="0" fontId="9" fillId="0" borderId="50" xfId="0" applyFont="1" applyBorder="1" applyProtection="1">
      <protection locked="0"/>
    </xf>
    <xf numFmtId="0" fontId="9" fillId="0" borderId="0" xfId="0" applyFont="1" applyProtection="1">
      <protection locked="0"/>
    </xf>
    <xf numFmtId="0" fontId="9" fillId="0" borderId="44" xfId="0" applyFont="1" applyBorder="1" applyAlignment="1" applyProtection="1">
      <alignment horizontal="center"/>
      <protection locked="0"/>
    </xf>
    <xf numFmtId="0" fontId="9" fillId="0" borderId="11" xfId="0" applyFont="1" applyBorder="1" applyAlignment="1" applyProtection="1">
      <alignment horizontal="center"/>
      <protection locked="0"/>
    </xf>
    <xf numFmtId="0" fontId="9" fillId="0" borderId="12" xfId="0" applyFont="1" applyBorder="1" applyProtection="1">
      <protection locked="0"/>
    </xf>
    <xf numFmtId="0" fontId="12" fillId="0" borderId="21" xfId="0" applyFont="1" applyBorder="1" applyProtection="1">
      <protection locked="0"/>
    </xf>
    <xf numFmtId="0" fontId="12" fillId="0" borderId="38" xfId="0" applyFont="1" applyBorder="1" applyProtection="1">
      <protection locked="0"/>
    </xf>
    <xf numFmtId="0" fontId="12" fillId="0" borderId="61" xfId="0" applyFont="1" applyBorder="1" applyProtection="1">
      <protection locked="0"/>
    </xf>
    <xf numFmtId="0" fontId="12" fillId="0" borderId="48" xfId="0" applyFont="1" applyBorder="1" applyProtection="1">
      <protection locked="0"/>
    </xf>
    <xf numFmtId="0" fontId="8" fillId="0" borderId="41" xfId="0" applyFont="1" applyBorder="1" applyAlignment="1" applyProtection="1">
      <alignment horizontal="center" vertical="center"/>
      <protection locked="0"/>
    </xf>
    <xf numFmtId="0" fontId="12" fillId="0" borderId="9" xfId="0" applyFont="1" applyBorder="1" applyProtection="1">
      <protection locked="0"/>
    </xf>
    <xf numFmtId="0" fontId="12" fillId="0" borderId="40" xfId="0" applyFont="1" applyBorder="1" applyProtection="1">
      <protection locked="0"/>
    </xf>
    <xf numFmtId="0" fontId="8" fillId="0" borderId="46" xfId="0" applyFont="1" applyBorder="1" applyAlignment="1" applyProtection="1">
      <alignment horizontal="center" vertical="center"/>
      <protection locked="0"/>
    </xf>
    <xf numFmtId="164" fontId="1" fillId="0" borderId="29" xfId="2" applyFont="1" applyFill="1" applyBorder="1" applyAlignment="1" applyProtection="1">
      <alignment horizontal="left" vertical="center" wrapText="1"/>
      <protection locked="0"/>
    </xf>
    <xf numFmtId="0" fontId="9" fillId="0" borderId="75" xfId="0" applyFont="1" applyBorder="1" applyAlignment="1" applyProtection="1">
      <alignment horizontal="center"/>
      <protection locked="0"/>
    </xf>
    <xf numFmtId="0" fontId="9" fillId="0" borderId="74" xfId="0" applyFont="1" applyBorder="1" applyAlignment="1" applyProtection="1">
      <alignment horizontal="center"/>
      <protection locked="0"/>
    </xf>
    <xf numFmtId="0" fontId="8" fillId="0" borderId="21" xfId="0" applyFont="1" applyBorder="1" applyProtection="1">
      <protection locked="0"/>
    </xf>
    <xf numFmtId="167" fontId="1" fillId="0" borderId="38" xfId="1" applyNumberFormat="1" applyFont="1" applyBorder="1" applyAlignment="1" applyProtection="1">
      <alignment horizontal="center" vertical="center" wrapText="1"/>
    </xf>
    <xf numFmtId="167" fontId="1" fillId="0" borderId="40" xfId="1" applyNumberFormat="1" applyFont="1" applyBorder="1" applyAlignment="1" applyProtection="1">
      <alignment horizontal="center" vertical="center" wrapText="1"/>
    </xf>
    <xf numFmtId="167" fontId="1" fillId="0" borderId="48" xfId="1" applyNumberFormat="1" applyFont="1" applyBorder="1" applyAlignment="1" applyProtection="1">
      <alignment horizontal="center" vertical="center" wrapText="1"/>
    </xf>
    <xf numFmtId="167" fontId="1" fillId="0" borderId="35" xfId="1" applyNumberFormat="1" applyFont="1" applyBorder="1" applyAlignment="1" applyProtection="1">
      <alignment horizontal="center" vertical="center" wrapText="1"/>
    </xf>
    <xf numFmtId="167" fontId="1" fillId="0" borderId="8" xfId="1" applyNumberFormat="1" applyFont="1" applyBorder="1" applyAlignment="1" applyProtection="1">
      <alignment horizontal="center" vertical="center" wrapText="1"/>
    </xf>
    <xf numFmtId="167" fontId="1" fillId="0" borderId="10" xfId="1" applyNumberFormat="1" applyFont="1" applyBorder="1" applyAlignment="1" applyProtection="1">
      <alignment horizontal="center" vertical="center" wrapText="1"/>
    </xf>
    <xf numFmtId="167" fontId="1" fillId="0" borderId="17" xfId="1" applyNumberFormat="1" applyFont="1" applyBorder="1" applyAlignment="1" applyProtection="1">
      <alignment horizontal="center" vertical="center" wrapText="1"/>
    </xf>
    <xf numFmtId="167" fontId="1" fillId="0" borderId="13" xfId="1" applyNumberFormat="1" applyFont="1" applyBorder="1" applyAlignment="1" applyProtection="1">
      <alignment horizontal="center" vertical="center" wrapText="1"/>
    </xf>
    <xf numFmtId="167" fontId="1" fillId="0" borderId="53" xfId="1" applyNumberFormat="1" applyFont="1" applyBorder="1" applyAlignment="1" applyProtection="1">
      <alignment horizontal="center" vertical="center" wrapText="1"/>
    </xf>
    <xf numFmtId="167" fontId="1" fillId="0" borderId="60" xfId="1" applyNumberFormat="1" applyFont="1" applyBorder="1" applyAlignment="1" applyProtection="1">
      <alignment horizontal="center" vertical="center" wrapText="1"/>
    </xf>
    <xf numFmtId="167" fontId="1" fillId="0" borderId="74" xfId="1" applyNumberFormat="1" applyFont="1" applyBorder="1" applyAlignment="1" applyProtection="1">
      <alignment horizontal="center" vertical="center" wrapText="1"/>
    </xf>
    <xf numFmtId="167" fontId="1" fillId="0" borderId="69" xfId="1" applyNumberFormat="1" applyFont="1" applyBorder="1" applyAlignment="1" applyProtection="1">
      <alignment horizontal="center" vertical="center" wrapText="1"/>
    </xf>
    <xf numFmtId="167" fontId="1" fillId="0" borderId="59" xfId="1" applyNumberFormat="1" applyFont="1" applyBorder="1" applyAlignment="1" applyProtection="1">
      <alignment horizontal="center" vertical="center" wrapText="1"/>
    </xf>
    <xf numFmtId="0" fontId="8" fillId="0" borderId="0" xfId="0" applyFont="1" applyAlignment="1">
      <alignment vertical="center" wrapText="1"/>
    </xf>
    <xf numFmtId="0" fontId="12" fillId="2" borderId="45" xfId="0" applyFont="1" applyFill="1" applyBorder="1" applyAlignment="1">
      <alignment vertical="center"/>
    </xf>
    <xf numFmtId="0" fontId="8" fillId="0" borderId="57" xfId="0" applyFont="1" applyBorder="1" applyAlignment="1">
      <alignment horizontal="center" vertical="center"/>
    </xf>
    <xf numFmtId="167" fontId="12" fillId="2" borderId="16" xfId="1" applyNumberFormat="1" applyFont="1" applyFill="1" applyBorder="1" applyAlignment="1">
      <alignment horizontal="center" vertical="center"/>
    </xf>
    <xf numFmtId="167" fontId="4" fillId="2" borderId="24" xfId="1" applyNumberFormat="1" applyFont="1" applyFill="1" applyBorder="1" applyAlignment="1">
      <alignment horizontal="center" vertical="center" wrapText="1"/>
    </xf>
    <xf numFmtId="0" fontId="12" fillId="2" borderId="16" xfId="0" applyFont="1" applyFill="1" applyBorder="1" applyAlignment="1">
      <alignment horizontal="center" vertical="center"/>
    </xf>
    <xf numFmtId="0" fontId="19" fillId="2" borderId="51" xfId="0" applyFont="1" applyFill="1" applyBorder="1" applyAlignment="1">
      <alignment horizontal="center" vertical="center"/>
    </xf>
    <xf numFmtId="0" fontId="8" fillId="0" borderId="27" xfId="0" applyFont="1" applyBorder="1" applyAlignment="1">
      <alignment horizontal="center" vertical="center"/>
    </xf>
    <xf numFmtId="0" fontId="12" fillId="2" borderId="55" xfId="0" applyFont="1" applyFill="1" applyBorder="1" applyAlignment="1">
      <alignment vertical="center"/>
    </xf>
    <xf numFmtId="0" fontId="8" fillId="3" borderId="73" xfId="0" applyFont="1" applyFill="1" applyBorder="1" applyAlignment="1">
      <alignment horizontal="left" vertical="center" wrapText="1"/>
    </xf>
    <xf numFmtId="0" fontId="8" fillId="0" borderId="45" xfId="0" applyFont="1" applyBorder="1" applyAlignment="1">
      <alignment horizontal="center" vertical="center"/>
    </xf>
    <xf numFmtId="0" fontId="8" fillId="3" borderId="23" xfId="0" applyFont="1" applyFill="1" applyBorder="1" applyAlignment="1">
      <alignment vertical="center" wrapText="1"/>
    </xf>
    <xf numFmtId="0" fontId="8" fillId="3" borderId="77" xfId="0" applyFont="1" applyFill="1" applyBorder="1" applyAlignment="1">
      <alignment vertical="center" wrapText="1"/>
    </xf>
    <xf numFmtId="0" fontId="8" fillId="3" borderId="20" xfId="0" applyFont="1" applyFill="1" applyBorder="1" applyAlignment="1">
      <alignment vertical="center" wrapText="1"/>
    </xf>
    <xf numFmtId="0" fontId="8" fillId="3" borderId="25" xfId="0" applyFont="1" applyFill="1" applyBorder="1" applyAlignment="1">
      <alignment vertical="center" wrapText="1"/>
    </xf>
    <xf numFmtId="0" fontId="8" fillId="0" borderId="2" xfId="0" applyFont="1" applyBorder="1" applyAlignment="1" applyProtection="1">
      <alignment horizontal="center" vertical="center"/>
      <protection locked="0"/>
    </xf>
    <xf numFmtId="164" fontId="1" fillId="0" borderId="72" xfId="2" applyFont="1" applyFill="1" applyBorder="1" applyAlignment="1" applyProtection="1">
      <alignment vertical="center" wrapText="1"/>
      <protection locked="0"/>
    </xf>
    <xf numFmtId="0" fontId="8" fillId="0" borderId="28" xfId="0" applyFont="1" applyBorder="1" applyAlignment="1" applyProtection="1">
      <alignment horizontal="center" vertical="center"/>
      <protection locked="0"/>
    </xf>
    <xf numFmtId="167" fontId="1" fillId="0" borderId="18" xfId="1" applyNumberFormat="1" applyFont="1" applyBorder="1" applyAlignment="1" applyProtection="1">
      <alignment horizontal="center" vertical="center" wrapText="1"/>
    </xf>
    <xf numFmtId="0" fontId="8" fillId="0" borderId="42" xfId="0" applyFont="1" applyBorder="1" applyAlignment="1" applyProtection="1">
      <alignment horizontal="center" vertical="center"/>
      <protection locked="0"/>
    </xf>
    <xf numFmtId="0" fontId="8" fillId="0" borderId="72" xfId="0" applyFont="1" applyBorder="1" applyAlignment="1" applyProtection="1">
      <alignment horizontal="center"/>
      <protection locked="0"/>
    </xf>
    <xf numFmtId="0" fontId="8" fillId="0" borderId="71" xfId="0" applyFont="1" applyBorder="1" applyAlignment="1" applyProtection="1">
      <alignment horizontal="center"/>
      <protection locked="0"/>
    </xf>
    <xf numFmtId="0" fontId="8" fillId="0" borderId="73" xfId="0" applyFont="1" applyBorder="1" applyAlignment="1" applyProtection="1">
      <alignment horizontal="center"/>
      <protection locked="0"/>
    </xf>
    <xf numFmtId="0" fontId="8" fillId="3" borderId="58" xfId="0" applyFont="1" applyFill="1" applyBorder="1" applyAlignment="1">
      <alignment vertical="center" wrapText="1"/>
    </xf>
    <xf numFmtId="0" fontId="8" fillId="3" borderId="20" xfId="0" applyFont="1" applyFill="1" applyBorder="1" applyAlignment="1">
      <alignment horizontal="justify" vertical="center" wrapText="1"/>
    </xf>
    <xf numFmtId="0" fontId="8" fillId="3" borderId="65" xfId="0" applyFont="1" applyFill="1" applyBorder="1" applyAlignment="1">
      <alignment horizontal="justify" vertical="center" wrapText="1"/>
    </xf>
    <xf numFmtId="0" fontId="8" fillId="3" borderId="58" xfId="0" applyFont="1" applyFill="1" applyBorder="1" applyAlignment="1">
      <alignment horizontal="justify" vertical="center" wrapText="1"/>
    </xf>
    <xf numFmtId="0" fontId="8" fillId="3" borderId="78" xfId="0" applyFont="1" applyFill="1" applyBorder="1" applyAlignment="1">
      <alignment horizontal="justify" vertical="center" wrapText="1"/>
    </xf>
    <xf numFmtId="0" fontId="1" fillId="0" borderId="58" xfId="0" applyFont="1" applyBorder="1" applyAlignment="1">
      <alignment horizontal="justify" vertical="center" wrapText="1"/>
    </xf>
    <xf numFmtId="0" fontId="1" fillId="0" borderId="20" xfId="0" applyFont="1" applyBorder="1" applyAlignment="1">
      <alignment horizontal="justify" vertical="top" wrapText="1"/>
    </xf>
    <xf numFmtId="0" fontId="8" fillId="0" borderId="20" xfId="0" applyFont="1" applyBorder="1" applyAlignment="1">
      <alignment horizontal="justify" vertical="center" wrapText="1"/>
    </xf>
    <xf numFmtId="0" fontId="8" fillId="0" borderId="65" xfId="0" applyFont="1" applyBorder="1" applyAlignment="1">
      <alignment horizontal="justify" vertical="center" wrapText="1"/>
    </xf>
    <xf numFmtId="0" fontId="12" fillId="2" borderId="0" xfId="0" applyFont="1" applyFill="1"/>
    <xf numFmtId="0" fontId="1" fillId="0" borderId="58" xfId="0" applyFont="1" applyBorder="1" applyAlignment="1">
      <alignment horizontal="justify" vertical="top" wrapText="1"/>
    </xf>
    <xf numFmtId="0" fontId="1" fillId="0" borderId="65" xfId="0" applyFont="1" applyBorder="1" applyAlignment="1">
      <alignment horizontal="justify" vertical="top" wrapText="1"/>
    </xf>
    <xf numFmtId="0" fontId="12" fillId="2" borderId="51" xfId="0" applyFont="1" applyFill="1" applyBorder="1" applyAlignment="1">
      <alignment horizontal="left" vertical="center"/>
    </xf>
    <xf numFmtId="0" fontId="12" fillId="2" borderId="19" xfId="0" applyFont="1" applyFill="1" applyBorder="1" applyAlignment="1">
      <alignment horizontal="left"/>
    </xf>
    <xf numFmtId="164" fontId="1" fillId="0" borderId="0" xfId="2" applyFont="1" applyFill="1" applyBorder="1" applyAlignment="1" applyProtection="1">
      <alignment horizontal="center" vertical="center" wrapText="1"/>
      <protection locked="0"/>
    </xf>
    <xf numFmtId="0" fontId="8" fillId="0" borderId="28" xfId="0" applyFont="1" applyBorder="1" applyAlignment="1">
      <alignment horizontal="center" vertical="center"/>
    </xf>
    <xf numFmtId="0" fontId="8" fillId="0" borderId="64" xfId="0" applyFont="1" applyBorder="1" applyAlignment="1">
      <alignment horizontal="center" vertical="center"/>
    </xf>
    <xf numFmtId="0" fontId="8" fillId="0" borderId="62" xfId="0" applyFont="1" applyBorder="1" applyAlignment="1" applyProtection="1">
      <alignment horizontal="center" vertical="center"/>
      <protection locked="0"/>
    </xf>
    <xf numFmtId="0" fontId="12" fillId="2" borderId="43"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8" fillId="3" borderId="71" xfId="0" applyFont="1" applyFill="1" applyBorder="1" applyAlignment="1">
      <alignment horizontal="justify" vertical="justify" wrapText="1"/>
    </xf>
    <xf numFmtId="0" fontId="8" fillId="3" borderId="71" xfId="0" applyFont="1" applyFill="1" applyBorder="1" applyAlignment="1">
      <alignment horizontal="justify" vertical="top" wrapText="1"/>
    </xf>
    <xf numFmtId="0" fontId="8" fillId="3" borderId="73" xfId="0" applyFont="1" applyFill="1" applyBorder="1" applyAlignment="1">
      <alignment horizontal="justify" vertical="top" wrapText="1"/>
    </xf>
    <xf numFmtId="0" fontId="8" fillId="3" borderId="71" xfId="0" applyFont="1" applyFill="1" applyBorder="1" applyAlignment="1">
      <alignment horizontal="justify" vertical="center" wrapText="1"/>
    </xf>
    <xf numFmtId="0" fontId="12" fillId="2" borderId="22" xfId="0" applyFont="1" applyFill="1" applyBorder="1" applyAlignment="1">
      <alignment vertical="center" wrapText="1"/>
    </xf>
    <xf numFmtId="0" fontId="8" fillId="0" borderId="27" xfId="0" applyFont="1" applyBorder="1" applyProtection="1">
      <protection locked="0"/>
    </xf>
    <xf numFmtId="0" fontId="8" fillId="0" borderId="57" xfId="0" applyFont="1" applyBorder="1" applyProtection="1">
      <protection locked="0"/>
    </xf>
    <xf numFmtId="0" fontId="12" fillId="2" borderId="3" xfId="0" applyFont="1" applyFill="1" applyBorder="1" applyAlignment="1">
      <alignment vertical="center"/>
    </xf>
    <xf numFmtId="0" fontId="12" fillId="2" borderId="78" xfId="0" applyFont="1" applyFill="1" applyBorder="1" applyAlignment="1">
      <alignment vertical="center"/>
    </xf>
    <xf numFmtId="0" fontId="12" fillId="2" borderId="67" xfId="0" applyFont="1" applyFill="1" applyBorder="1" applyAlignment="1">
      <alignment horizontal="center" vertical="center" wrapText="1"/>
    </xf>
    <xf numFmtId="0" fontId="12" fillId="2" borderId="68" xfId="0" applyFont="1" applyFill="1" applyBorder="1" applyAlignment="1">
      <alignment vertical="center" wrapText="1"/>
    </xf>
    <xf numFmtId="0" fontId="12" fillId="2" borderId="68" xfId="0" applyFont="1" applyFill="1" applyBorder="1" applyAlignment="1">
      <alignment horizontal="center" vertical="center" wrapText="1"/>
    </xf>
    <xf numFmtId="0" fontId="12" fillId="2" borderId="69" xfId="0" applyFont="1" applyFill="1" applyBorder="1" applyAlignment="1">
      <alignment vertical="center" wrapText="1"/>
    </xf>
    <xf numFmtId="0" fontId="12" fillId="2" borderId="29" xfId="0" applyFont="1" applyFill="1" applyBorder="1" applyAlignment="1">
      <alignment vertical="center" wrapText="1"/>
    </xf>
    <xf numFmtId="0" fontId="12" fillId="2" borderId="77" xfId="0" applyFont="1" applyFill="1" applyBorder="1" applyAlignment="1">
      <alignment vertical="center"/>
    </xf>
    <xf numFmtId="0" fontId="9" fillId="0" borderId="47" xfId="0" applyFont="1" applyBorder="1" applyAlignment="1" applyProtection="1">
      <alignment vertical="center"/>
      <protection locked="0"/>
    </xf>
    <xf numFmtId="0" fontId="9" fillId="0" borderId="42" xfId="0" applyFont="1" applyBorder="1" applyAlignment="1" applyProtection="1">
      <alignment vertical="center"/>
      <protection locked="0"/>
    </xf>
    <xf numFmtId="0" fontId="9" fillId="0" borderId="48" xfId="0" applyFont="1" applyBorder="1" applyAlignment="1" applyProtection="1">
      <alignment vertical="center"/>
      <protection locked="0"/>
    </xf>
    <xf numFmtId="0" fontId="12" fillId="2" borderId="52" xfId="0" applyFont="1" applyFill="1" applyBorder="1" applyAlignment="1">
      <alignment vertical="center" wrapText="1"/>
    </xf>
    <xf numFmtId="0" fontId="12" fillId="2" borderId="59" xfId="0" applyFont="1" applyFill="1" applyBorder="1" applyAlignment="1">
      <alignment vertical="center" wrapText="1"/>
    </xf>
    <xf numFmtId="0" fontId="8" fillId="0" borderId="67" xfId="0" applyFont="1" applyBorder="1" applyProtection="1">
      <protection locked="0"/>
    </xf>
    <xf numFmtId="0" fontId="8" fillId="0" borderId="68" xfId="0" applyFont="1" applyBorder="1" applyProtection="1">
      <protection locked="0"/>
    </xf>
    <xf numFmtId="0" fontId="8" fillId="0" borderId="34" xfId="0" applyFont="1" applyBorder="1" applyProtection="1">
      <protection locked="0"/>
    </xf>
    <xf numFmtId="0" fontId="8" fillId="0" borderId="33" xfId="0" applyFont="1" applyBorder="1" applyProtection="1">
      <protection locked="0"/>
    </xf>
    <xf numFmtId="0" fontId="8" fillId="0" borderId="33" xfId="0" applyFont="1" applyBorder="1" applyAlignment="1" applyProtection="1">
      <alignment horizontal="center"/>
      <protection locked="0"/>
    </xf>
    <xf numFmtId="0" fontId="8" fillId="0" borderId="35" xfId="0" applyFont="1" applyBorder="1" applyProtection="1">
      <protection locked="0"/>
    </xf>
    <xf numFmtId="0" fontId="8" fillId="0" borderId="64" xfId="0" applyFont="1" applyBorder="1" applyProtection="1">
      <protection locked="0"/>
    </xf>
    <xf numFmtId="0" fontId="8" fillId="0" borderId="36" xfId="0" applyFont="1" applyBorder="1" applyProtection="1">
      <protection locked="0"/>
    </xf>
    <xf numFmtId="0" fontId="8" fillId="0" borderId="37" xfId="0" applyFont="1" applyBorder="1" applyProtection="1">
      <protection locked="0"/>
    </xf>
    <xf numFmtId="0" fontId="8" fillId="0" borderId="39" xfId="0" applyFont="1" applyBorder="1" applyProtection="1">
      <protection locked="0"/>
    </xf>
    <xf numFmtId="0" fontId="8" fillId="0" borderId="47" xfId="0" applyFont="1" applyBorder="1" applyProtection="1">
      <protection locked="0"/>
    </xf>
    <xf numFmtId="0" fontId="8" fillId="0" borderId="42" xfId="0" applyFont="1" applyBorder="1" applyProtection="1">
      <protection locked="0"/>
    </xf>
    <xf numFmtId="0" fontId="12" fillId="2" borderId="33" xfId="0" applyFont="1" applyFill="1" applyBorder="1" applyAlignment="1">
      <alignment vertical="center" wrapText="1"/>
    </xf>
    <xf numFmtId="0" fontId="12" fillId="2" borderId="35" xfId="0" applyFont="1" applyFill="1" applyBorder="1" applyAlignment="1">
      <alignment vertical="center" wrapText="1"/>
    </xf>
    <xf numFmtId="0" fontId="9" fillId="0" borderId="2" xfId="0" applyFont="1" applyBorder="1" applyAlignment="1" applyProtection="1">
      <alignment wrapText="1"/>
      <protection locked="0"/>
    </xf>
    <xf numFmtId="0" fontId="9" fillId="0" borderId="36" xfId="0" applyFont="1" applyBorder="1" applyAlignment="1" applyProtection="1">
      <alignment wrapText="1"/>
      <protection locked="0"/>
    </xf>
    <xf numFmtId="0" fontId="9" fillId="0" borderId="37" xfId="0" applyFont="1" applyBorder="1" applyAlignment="1" applyProtection="1">
      <alignment wrapText="1"/>
      <protection locked="0"/>
    </xf>
    <xf numFmtId="0" fontId="9" fillId="0" borderId="39" xfId="0" applyFont="1" applyBorder="1" applyAlignment="1" applyProtection="1">
      <alignment wrapText="1"/>
      <protection locked="0"/>
    </xf>
    <xf numFmtId="0" fontId="9" fillId="0" borderId="47" xfId="0" applyFont="1" applyBorder="1" applyAlignment="1" applyProtection="1">
      <alignment wrapText="1"/>
      <protection locked="0"/>
    </xf>
    <xf numFmtId="0" fontId="9" fillId="0" borderId="42" xfId="0" applyFont="1" applyBorder="1" applyAlignment="1" applyProtection="1">
      <alignment wrapText="1"/>
      <protection locked="0"/>
    </xf>
    <xf numFmtId="0" fontId="8" fillId="0" borderId="28" xfId="0" applyFont="1" applyBorder="1" applyAlignment="1" applyProtection="1">
      <alignment horizontal="center"/>
      <protection locked="0"/>
    </xf>
    <xf numFmtId="0" fontId="8" fillId="0" borderId="57" xfId="0" applyFont="1" applyBorder="1" applyAlignment="1" applyProtection="1">
      <alignment horizontal="center"/>
      <protection locked="0"/>
    </xf>
    <xf numFmtId="0" fontId="8" fillId="0" borderId="64" xfId="0" applyFont="1" applyBorder="1" applyAlignment="1" applyProtection="1">
      <alignment horizontal="center"/>
      <protection locked="0"/>
    </xf>
    <xf numFmtId="0" fontId="11" fillId="2" borderId="24" xfId="0" applyFont="1" applyFill="1" applyBorder="1" applyAlignment="1">
      <alignment horizontal="left" wrapText="1"/>
    </xf>
    <xf numFmtId="0" fontId="11" fillId="2" borderId="25" xfId="0" applyFont="1" applyFill="1" applyBorder="1" applyAlignment="1">
      <alignment horizontal="left"/>
    </xf>
    <xf numFmtId="0" fontId="8" fillId="0" borderId="10" xfId="0" applyFont="1" applyBorder="1" applyProtection="1">
      <protection locked="0"/>
    </xf>
    <xf numFmtId="0" fontId="8" fillId="0" borderId="8" xfId="0" applyFont="1" applyBorder="1" applyProtection="1">
      <protection locked="0"/>
    </xf>
    <xf numFmtId="0" fontId="8" fillId="0" borderId="17" xfId="0" applyFont="1" applyBorder="1" applyProtection="1">
      <protection locked="0"/>
    </xf>
    <xf numFmtId="0" fontId="9" fillId="0" borderId="2" xfId="0" applyFont="1" applyBorder="1" applyProtection="1">
      <protection locked="0"/>
    </xf>
    <xf numFmtId="0" fontId="9" fillId="0" borderId="36" xfId="0" applyFont="1" applyBorder="1" applyProtection="1">
      <protection locked="0"/>
    </xf>
    <xf numFmtId="0" fontId="9" fillId="0" borderId="37" xfId="0" applyFont="1" applyBorder="1" applyProtection="1">
      <protection locked="0"/>
    </xf>
    <xf numFmtId="0" fontId="9" fillId="0" borderId="39" xfId="0" applyFont="1" applyBorder="1" applyProtection="1">
      <protection locked="0"/>
    </xf>
    <xf numFmtId="0" fontId="9" fillId="0" borderId="47" xfId="0" applyFont="1" applyBorder="1" applyProtection="1">
      <protection locked="0"/>
    </xf>
    <xf numFmtId="0" fontId="9" fillId="0" borderId="42" xfId="0" applyFont="1" applyBorder="1" applyProtection="1">
      <protection locked="0"/>
    </xf>
    <xf numFmtId="0" fontId="12" fillId="2" borderId="25" xfId="0" applyFont="1" applyFill="1" applyBorder="1" applyAlignment="1">
      <alignment vertical="center"/>
    </xf>
    <xf numFmtId="0" fontId="2" fillId="0" borderId="2" xfId="0" applyFont="1" applyBorder="1" applyProtection="1">
      <protection locked="0"/>
    </xf>
    <xf numFmtId="0" fontId="2" fillId="0" borderId="36" xfId="0" applyFont="1" applyBorder="1" applyProtection="1">
      <protection locked="0"/>
    </xf>
    <xf numFmtId="0" fontId="2" fillId="0" borderId="37" xfId="0" applyFont="1" applyBorder="1" applyProtection="1">
      <protection locked="0"/>
    </xf>
    <xf numFmtId="0" fontId="2" fillId="0" borderId="39" xfId="0" applyFont="1" applyBorder="1" applyProtection="1">
      <protection locked="0"/>
    </xf>
    <xf numFmtId="0" fontId="2" fillId="0" borderId="47" xfId="0" applyFont="1" applyBorder="1" applyProtection="1">
      <protection locked="0"/>
    </xf>
    <xf numFmtId="0" fontId="2" fillId="0" borderId="42" xfId="0" applyFont="1" applyBorder="1" applyProtection="1">
      <protection locked="0"/>
    </xf>
    <xf numFmtId="0" fontId="12" fillId="0" borderId="2" xfId="0" applyFont="1" applyBorder="1" applyProtection="1">
      <protection locked="0"/>
    </xf>
    <xf numFmtId="0" fontId="12" fillId="0" borderId="36" xfId="0" applyFont="1" applyBorder="1" applyProtection="1">
      <protection locked="0"/>
    </xf>
    <xf numFmtId="0" fontId="12" fillId="0" borderId="37" xfId="0" applyFont="1" applyBorder="1" applyProtection="1">
      <protection locked="0"/>
    </xf>
    <xf numFmtId="0" fontId="12" fillId="0" borderId="47" xfId="0" applyFont="1" applyBorder="1" applyProtection="1">
      <protection locked="0"/>
    </xf>
    <xf numFmtId="0" fontId="12" fillId="0" borderId="42" xfId="0" applyFont="1" applyBorder="1" applyProtection="1">
      <protection locked="0"/>
    </xf>
    <xf numFmtId="0" fontId="12" fillId="0" borderId="39" xfId="0" applyFont="1" applyBorder="1" applyProtection="1">
      <protection locked="0"/>
    </xf>
    <xf numFmtId="0" fontId="26" fillId="3" borderId="17" xfId="0" applyFont="1" applyFill="1" applyBorder="1" applyAlignment="1">
      <alignment horizontal="left" vertical="center"/>
    </xf>
    <xf numFmtId="0" fontId="26" fillId="3" borderId="16" xfId="0" applyFont="1" applyFill="1" applyBorder="1" applyAlignment="1">
      <alignment horizontal="left" vertical="center"/>
    </xf>
    <xf numFmtId="0" fontId="26" fillId="3" borderId="7" xfId="0" applyFont="1" applyFill="1" applyBorder="1" applyAlignment="1">
      <alignment horizontal="left" vertical="center"/>
    </xf>
    <xf numFmtId="0" fontId="26" fillId="3" borderId="6" xfId="0" applyFont="1" applyFill="1" applyBorder="1" applyAlignment="1">
      <alignment horizontal="left" vertical="center" wrapText="1"/>
    </xf>
    <xf numFmtId="0" fontId="26" fillId="3" borderId="2" xfId="0" applyFont="1" applyFill="1" applyBorder="1" applyAlignment="1">
      <alignment horizontal="left" vertical="center" wrapText="1"/>
    </xf>
    <xf numFmtId="0" fontId="26" fillId="3" borderId="6" xfId="0" applyFont="1" applyFill="1" applyBorder="1" applyAlignment="1">
      <alignment horizontal="left" vertical="center"/>
    </xf>
    <xf numFmtId="0" fontId="26" fillId="3" borderId="2" xfId="0" applyFont="1" applyFill="1" applyBorder="1" applyAlignment="1">
      <alignment horizontal="left" vertical="center"/>
    </xf>
    <xf numFmtId="0" fontId="12" fillId="0" borderId="2" xfId="0" applyFont="1" applyBorder="1" applyAlignment="1">
      <alignment horizontal="center" vertical="center" wrapText="1"/>
    </xf>
    <xf numFmtId="0" fontId="12" fillId="2" borderId="19"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1" fillId="0" borderId="2" xfId="0" applyFont="1" applyBorder="1" applyAlignment="1" applyProtection="1">
      <alignment horizontal="center"/>
      <protection locked="0"/>
    </xf>
    <xf numFmtId="0" fontId="11" fillId="2" borderId="19"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30"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4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33" xfId="0" applyFont="1" applyFill="1" applyBorder="1" applyAlignment="1">
      <alignment horizontal="center" vertical="center" wrapText="1"/>
    </xf>
    <xf numFmtId="167" fontId="12" fillId="2" borderId="59" xfId="1" applyNumberFormat="1" applyFont="1" applyFill="1" applyBorder="1" applyAlignment="1">
      <alignment horizontal="center" vertical="center" wrapText="1"/>
    </xf>
    <xf numFmtId="167" fontId="12" fillId="2" borderId="35" xfId="1" applyNumberFormat="1" applyFont="1" applyFill="1" applyBorder="1" applyAlignment="1">
      <alignment horizontal="center" vertical="center" wrapText="1"/>
    </xf>
    <xf numFmtId="164" fontId="4" fillId="2" borderId="21" xfId="2" applyFont="1" applyFill="1" applyBorder="1" applyAlignment="1">
      <alignment horizontal="center" vertical="center" wrapText="1"/>
    </xf>
    <xf numFmtId="164" fontId="4" fillId="2" borderId="16" xfId="2" applyFont="1" applyFill="1" applyBorder="1" applyAlignment="1">
      <alignment horizontal="center" vertical="center" wrapText="1"/>
    </xf>
    <xf numFmtId="0" fontId="12" fillId="2" borderId="70"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21"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70" xfId="0" applyFont="1" applyFill="1" applyBorder="1" applyAlignment="1">
      <alignment horizontal="center" vertical="center" wrapText="1"/>
    </xf>
    <xf numFmtId="0" fontId="12" fillId="2" borderId="76" xfId="0" applyFont="1" applyFill="1" applyBorder="1" applyAlignment="1">
      <alignment horizontal="center" vertical="center" wrapText="1"/>
    </xf>
    <xf numFmtId="0" fontId="12" fillId="2" borderId="49" xfId="0" applyFont="1" applyFill="1" applyBorder="1" applyAlignment="1">
      <alignment horizontal="center" vertical="center"/>
    </xf>
    <xf numFmtId="0" fontId="12" fillId="2" borderId="50"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51"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12" fillId="2" borderId="2" xfId="0" applyFont="1" applyFill="1" applyBorder="1" applyAlignment="1">
      <alignment horizontal="center"/>
    </xf>
    <xf numFmtId="0" fontId="12" fillId="2" borderId="73"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31" xfId="0" applyFont="1" applyFill="1" applyBorder="1" applyAlignment="1">
      <alignment horizontal="left" vertical="center"/>
    </xf>
    <xf numFmtId="0" fontId="12" fillId="2" borderId="22" xfId="0" applyFont="1" applyFill="1" applyBorder="1" applyAlignment="1">
      <alignment horizontal="left" vertical="center"/>
    </xf>
    <xf numFmtId="0" fontId="12" fillId="2" borderId="32"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61"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19" xfId="0" applyFont="1" applyFill="1" applyBorder="1" applyAlignment="1">
      <alignment horizontal="left" vertical="center" wrapText="1"/>
    </xf>
    <xf numFmtId="0" fontId="12" fillId="2" borderId="30" xfId="0" applyFont="1" applyFill="1" applyBorder="1" applyAlignment="1">
      <alignment horizontal="left" vertical="center" wrapText="1"/>
    </xf>
    <xf numFmtId="164" fontId="4" fillId="2" borderId="61" xfId="2" applyFont="1" applyFill="1" applyBorder="1" applyAlignment="1">
      <alignment horizontal="center" vertical="center" wrapText="1"/>
    </xf>
    <xf numFmtId="0" fontId="12" fillId="2" borderId="73" xfId="0" applyFont="1" applyFill="1" applyBorder="1" applyAlignment="1">
      <alignment horizontal="center" vertical="center"/>
    </xf>
    <xf numFmtId="0" fontId="12" fillId="2" borderId="29" xfId="0" applyFont="1" applyFill="1" applyBorder="1" applyAlignment="1">
      <alignment horizontal="left"/>
    </xf>
    <xf numFmtId="0" fontId="12" fillId="2" borderId="0" xfId="0" applyFont="1" applyFill="1" applyAlignment="1">
      <alignment horizontal="left"/>
    </xf>
    <xf numFmtId="0" fontId="12" fillId="2" borderId="15" xfId="0" applyFont="1" applyFill="1" applyBorder="1" applyAlignment="1">
      <alignment horizontal="left"/>
    </xf>
    <xf numFmtId="0" fontId="12" fillId="2" borderId="29" xfId="0" applyFont="1" applyFill="1" applyBorder="1" applyAlignment="1">
      <alignment horizontal="left" vertical="center"/>
    </xf>
    <xf numFmtId="0" fontId="12" fillId="2" borderId="0" xfId="0" applyFont="1" applyFill="1" applyAlignment="1">
      <alignment horizontal="left" vertical="center"/>
    </xf>
    <xf numFmtId="0" fontId="12" fillId="2" borderId="15" xfId="0" applyFont="1" applyFill="1" applyBorder="1" applyAlignment="1">
      <alignment horizontal="left" vertical="center"/>
    </xf>
    <xf numFmtId="167" fontId="12" fillId="2" borderId="54" xfId="1" applyNumberFormat="1" applyFont="1" applyFill="1" applyBorder="1" applyAlignment="1">
      <alignment horizontal="center" vertical="center" wrapText="1"/>
    </xf>
    <xf numFmtId="167" fontId="12" fillId="2" borderId="55" xfId="1" applyNumberFormat="1" applyFont="1" applyFill="1" applyBorder="1" applyAlignment="1">
      <alignment horizontal="center" vertical="center" wrapText="1"/>
    </xf>
    <xf numFmtId="164" fontId="4" fillId="2" borderId="27" xfId="2" applyFont="1" applyFill="1" applyBorder="1" applyAlignment="1">
      <alignment horizontal="center" vertical="center" wrapText="1"/>
    </xf>
    <xf numFmtId="164" fontId="4" fillId="2" borderId="45" xfId="2" applyFont="1" applyFill="1" applyBorder="1" applyAlignment="1">
      <alignment horizontal="center" vertical="center" wrapText="1"/>
    </xf>
    <xf numFmtId="0" fontId="12" fillId="2" borderId="30" xfId="0" applyFont="1" applyFill="1" applyBorder="1" applyAlignment="1">
      <alignment horizontal="center" vertical="center"/>
    </xf>
    <xf numFmtId="164" fontId="4" fillId="2" borderId="64" xfId="2" applyFont="1" applyFill="1" applyBorder="1" applyAlignment="1">
      <alignment horizontal="center" vertical="center" wrapText="1"/>
    </xf>
    <xf numFmtId="164" fontId="4" fillId="2" borderId="22" xfId="2" applyFont="1" applyFill="1" applyBorder="1" applyAlignment="1">
      <alignment horizontal="center" vertical="center" wrapText="1"/>
    </xf>
    <xf numFmtId="164" fontId="4" fillId="2" borderId="0" xfId="2"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1"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0" xfId="0" applyFont="1" applyFill="1" applyAlignment="1">
      <alignment horizontal="center" vertical="center"/>
    </xf>
    <xf numFmtId="0" fontId="12" fillId="2" borderId="15" xfId="0" applyFont="1" applyFill="1" applyBorder="1" applyAlignment="1">
      <alignment horizontal="center" vertical="center"/>
    </xf>
    <xf numFmtId="0" fontId="12" fillId="2" borderId="23" xfId="0" applyFont="1" applyFill="1" applyBorder="1" applyAlignment="1">
      <alignment horizontal="left" vertical="center"/>
    </xf>
    <xf numFmtId="0" fontId="12" fillId="2" borderId="32" xfId="0" applyFont="1" applyFill="1" applyBorder="1" applyAlignment="1">
      <alignment horizontal="center" vertical="center"/>
    </xf>
    <xf numFmtId="0" fontId="12" fillId="2" borderId="44" xfId="0" applyFont="1" applyFill="1" applyBorder="1" applyAlignment="1">
      <alignment horizontal="center" vertical="center" wrapText="1"/>
    </xf>
    <xf numFmtId="0" fontId="12" fillId="2" borderId="11" xfId="0" applyFont="1" applyFill="1" applyBorder="1" applyAlignment="1">
      <alignment horizontal="center" vertical="center" wrapText="1"/>
    </xf>
    <xf numFmtId="167" fontId="12" fillId="2" borderId="12" xfId="1" applyNumberFormat="1" applyFont="1" applyFill="1" applyBorder="1" applyAlignment="1">
      <alignment horizontal="center" vertical="center" wrapText="1"/>
    </xf>
    <xf numFmtId="0" fontId="12" fillId="2" borderId="19" xfId="0" applyFont="1" applyFill="1" applyBorder="1" applyAlignment="1">
      <alignment horizontal="left" vertical="center"/>
    </xf>
    <xf numFmtId="0" fontId="12" fillId="2" borderId="24" xfId="0" applyFont="1" applyFill="1" applyBorder="1" applyAlignment="1">
      <alignment horizontal="center" vertical="center" wrapText="1"/>
    </xf>
    <xf numFmtId="164" fontId="4" fillId="2" borderId="49" xfId="2" applyFont="1" applyFill="1" applyBorder="1" applyAlignment="1">
      <alignment horizontal="center" vertical="center" wrapText="1"/>
    </xf>
    <xf numFmtId="164" fontId="4" fillId="2" borderId="51" xfId="2" applyFont="1" applyFill="1" applyBorder="1" applyAlignment="1">
      <alignment horizontal="center" vertical="center" wrapText="1"/>
    </xf>
    <xf numFmtId="164" fontId="6" fillId="2" borderId="31" xfId="2" applyFont="1" applyFill="1" applyBorder="1" applyAlignment="1">
      <alignment horizontal="center" vertical="center" wrapText="1"/>
    </xf>
    <xf numFmtId="164" fontId="6" fillId="2" borderId="32" xfId="2" applyFont="1" applyFill="1" applyBorder="1" applyAlignment="1">
      <alignment horizontal="center" vertical="center" wrapText="1"/>
    </xf>
    <xf numFmtId="0" fontId="17" fillId="2" borderId="59" xfId="0" applyFont="1" applyFill="1" applyBorder="1" applyAlignment="1">
      <alignment horizontal="center" vertical="center" wrapText="1"/>
    </xf>
    <xf numFmtId="0" fontId="17" fillId="2" borderId="35" xfId="0" applyFont="1" applyFill="1" applyBorder="1" applyAlignment="1">
      <alignment horizontal="center" vertical="center" wrapText="1"/>
    </xf>
    <xf numFmtId="0" fontId="8" fillId="0" borderId="27" xfId="0" applyFont="1" applyBorder="1" applyAlignment="1" applyProtection="1">
      <alignment horizontal="left"/>
      <protection locked="0"/>
    </xf>
    <xf numFmtId="0" fontId="8" fillId="0" borderId="21" xfId="0" applyFont="1" applyBorder="1" applyAlignment="1" applyProtection="1">
      <alignment horizontal="left"/>
      <protection locked="0"/>
    </xf>
    <xf numFmtId="0" fontId="8" fillId="0" borderId="58" xfId="0" applyFont="1" applyBorder="1" applyAlignment="1" applyProtection="1">
      <alignment horizontal="left"/>
      <protection locked="0"/>
    </xf>
    <xf numFmtId="14" fontId="8" fillId="0" borderId="57" xfId="0" applyNumberFormat="1" applyFont="1" applyBorder="1" applyAlignment="1" applyProtection="1">
      <alignment horizontal="left"/>
      <protection locked="0"/>
    </xf>
    <xf numFmtId="14" fontId="8" fillId="0" borderId="9" xfId="0" applyNumberFormat="1" applyFont="1" applyBorder="1" applyAlignment="1" applyProtection="1">
      <alignment horizontal="left"/>
      <protection locked="0"/>
    </xf>
    <xf numFmtId="14" fontId="8" fillId="0" borderId="20" xfId="0" applyNumberFormat="1" applyFont="1" applyBorder="1" applyAlignment="1" applyProtection="1">
      <alignment horizontal="left"/>
      <protection locked="0"/>
    </xf>
    <xf numFmtId="0" fontId="8" fillId="0" borderId="57" xfId="0" applyFont="1" applyBorder="1" applyAlignment="1" applyProtection="1">
      <alignment horizontal="left"/>
      <protection locked="0"/>
    </xf>
    <xf numFmtId="0" fontId="8" fillId="0" borderId="9" xfId="0" applyFont="1" applyBorder="1" applyAlignment="1" applyProtection="1">
      <alignment horizontal="left"/>
      <protection locked="0"/>
    </xf>
    <xf numFmtId="0" fontId="8" fillId="0" borderId="20" xfId="0" applyFont="1" applyBorder="1" applyAlignment="1" applyProtection="1">
      <alignment horizontal="left"/>
      <protection locked="0"/>
    </xf>
    <xf numFmtId="0" fontId="8" fillId="0" borderId="64" xfId="0" applyFont="1" applyBorder="1" applyAlignment="1" applyProtection="1">
      <alignment horizontal="left"/>
      <protection locked="0"/>
    </xf>
    <xf numFmtId="0" fontId="8" fillId="0" borderId="61" xfId="0" applyFont="1" applyBorder="1" applyAlignment="1" applyProtection="1">
      <alignment horizontal="left"/>
      <protection locked="0"/>
    </xf>
    <xf numFmtId="0" fontId="8" fillId="0" borderId="65" xfId="0" applyFont="1" applyBorder="1" applyAlignment="1" applyProtection="1">
      <alignment horizontal="left"/>
      <protection locked="0"/>
    </xf>
    <xf numFmtId="164" fontId="4" fillId="2" borderId="24" xfId="2" applyFont="1" applyFill="1" applyBorder="1" applyAlignment="1">
      <alignment horizontal="center" vertical="center" wrapText="1"/>
    </xf>
    <xf numFmtId="0" fontId="27" fillId="3" borderId="5" xfId="0" applyFont="1" applyFill="1" applyBorder="1" applyAlignment="1">
      <alignment horizontal="left" vertical="center"/>
    </xf>
    <xf numFmtId="0" fontId="27" fillId="3" borderId="2" xfId="0" applyFont="1" applyFill="1" applyBorder="1" applyAlignment="1">
      <alignment horizontal="left" vertical="center"/>
    </xf>
    <xf numFmtId="0" fontId="12" fillId="2" borderId="26" xfId="0" applyFont="1" applyFill="1" applyBorder="1" applyAlignment="1">
      <alignment horizontal="left" vertical="center"/>
    </xf>
    <xf numFmtId="0" fontId="12" fillId="2" borderId="25" xfId="0" applyFont="1" applyFill="1" applyBorder="1" applyAlignment="1">
      <alignment horizontal="left" vertical="center"/>
    </xf>
    <xf numFmtId="0" fontId="11" fillId="0" borderId="2" xfId="0" applyFont="1" applyBorder="1" applyAlignment="1">
      <alignment horizontal="center"/>
    </xf>
    <xf numFmtId="0" fontId="12" fillId="0" borderId="27" xfId="0" applyFont="1" applyBorder="1" applyAlignment="1">
      <alignment horizontal="left"/>
    </xf>
    <xf numFmtId="0" fontId="12" fillId="0" borderId="21" xfId="0" applyFont="1" applyBorder="1" applyAlignment="1">
      <alignment horizontal="left"/>
    </xf>
    <xf numFmtId="0" fontId="12" fillId="0" borderId="58" xfId="0" applyFont="1" applyBorder="1" applyAlignment="1">
      <alignment horizontal="left"/>
    </xf>
    <xf numFmtId="0" fontId="12" fillId="0" borderId="57" xfId="0" applyFont="1" applyBorder="1" applyAlignment="1">
      <alignment horizontal="left"/>
    </xf>
    <xf numFmtId="0" fontId="12" fillId="0" borderId="9" xfId="0" applyFont="1" applyBorder="1" applyAlignment="1">
      <alignment horizontal="left"/>
    </xf>
    <xf numFmtId="0" fontId="12" fillId="0" borderId="20" xfId="0" applyFont="1" applyBorder="1" applyAlignment="1">
      <alignment horizontal="left"/>
    </xf>
    <xf numFmtId="0" fontId="17" fillId="2" borderId="31" xfId="0" applyFont="1" applyFill="1" applyBorder="1" applyAlignment="1">
      <alignment horizontal="center" vertical="center" wrapText="1"/>
    </xf>
    <xf numFmtId="0" fontId="17" fillId="2" borderId="56"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2" fillId="2" borderId="29" xfId="0" applyFont="1" applyFill="1" applyBorder="1" applyAlignment="1">
      <alignment horizontal="left" wrapText="1"/>
    </xf>
    <xf numFmtId="0" fontId="12" fillId="2" borderId="30" xfId="0" applyFont="1" applyFill="1" applyBorder="1" applyAlignment="1">
      <alignment horizontal="left" wrapText="1"/>
    </xf>
    <xf numFmtId="0" fontId="12" fillId="0" borderId="64" xfId="0" applyFont="1" applyBorder="1" applyAlignment="1">
      <alignment horizontal="left"/>
    </xf>
    <xf numFmtId="0" fontId="12" fillId="0" borderId="61" xfId="0" applyFont="1" applyBorder="1" applyAlignment="1">
      <alignment horizontal="left"/>
    </xf>
    <xf numFmtId="0" fontId="12" fillId="0" borderId="65" xfId="0" applyFont="1" applyBorder="1" applyAlignment="1">
      <alignment horizontal="left"/>
    </xf>
    <xf numFmtId="168" fontId="8" fillId="3" borderId="8" xfId="0" applyNumberFormat="1" applyFont="1" applyFill="1" applyBorder="1" applyAlignment="1" applyProtection="1">
      <alignment horizontal="center" vertical="center"/>
      <protection locked="0"/>
    </xf>
    <xf numFmtId="168" fontId="8" fillId="3" borderId="9" xfId="0" applyNumberFormat="1" applyFont="1" applyFill="1" applyBorder="1" applyAlignment="1" applyProtection="1">
      <alignment horizontal="center" vertical="center"/>
      <protection locked="0"/>
    </xf>
    <xf numFmtId="164" fontId="4" fillId="2" borderId="31" xfId="2" applyFont="1" applyFill="1" applyBorder="1" applyAlignment="1">
      <alignment horizontal="center" vertical="center" wrapText="1"/>
    </xf>
    <xf numFmtId="164" fontId="4" fillId="2" borderId="26" xfId="2" applyFont="1" applyFill="1" applyBorder="1" applyAlignment="1">
      <alignment horizontal="center" vertical="center" wrapText="1"/>
    </xf>
  </cellXfs>
  <cellStyles count="3">
    <cellStyle name="Millares [0]" xfId="1" builtinId="6"/>
    <cellStyle name="Moneda [0]" xfId="2" builtinId="7"/>
    <cellStyle name="Normal" xfId="0" builtinId="0"/>
  </cellStyles>
  <dxfs count="3">
    <dxf>
      <font>
        <color rgb="FF006100"/>
      </font>
      <fill>
        <patternFill>
          <bgColor rgb="FF00B050"/>
        </patternFill>
      </fill>
    </dxf>
    <dxf>
      <fill>
        <patternFill>
          <bgColor rgb="FFFFFF00"/>
        </patternFill>
      </fill>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4</xdr:col>
      <xdr:colOff>345281</xdr:colOff>
      <xdr:row>2</xdr:row>
      <xdr:rowOff>35719</xdr:rowOff>
    </xdr:from>
    <xdr:to>
      <xdr:col>5</xdr:col>
      <xdr:colOff>1365091</xdr:colOff>
      <xdr:row>4</xdr:row>
      <xdr:rowOff>95249</xdr:rowOff>
    </xdr:to>
    <xdr:pic>
      <xdr:nvPicPr>
        <xdr:cNvPr id="4" name="Imagen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267" t="29726" r="68019" b="35381"/>
        <a:stretch>
          <a:fillRect/>
        </a:stretch>
      </xdr:blipFill>
      <xdr:spPr bwMode="auto">
        <a:xfrm>
          <a:off x="1226344" y="404813"/>
          <a:ext cx="1376997" cy="583405"/>
        </a:xfrm>
        <a:prstGeom prst="rect">
          <a:avLst/>
        </a:prstGeom>
        <a:noFill/>
        <a:ln>
          <a:noFill/>
        </a:ln>
      </xdr:spPr>
    </xdr:pic>
    <xdr:clientData/>
  </xdr:twoCellAnchor>
  <xdr:twoCellAnchor editAs="oneCell">
    <xdr:from>
      <xdr:col>5</xdr:col>
      <xdr:colOff>1643062</xdr:colOff>
      <xdr:row>2</xdr:row>
      <xdr:rowOff>0</xdr:rowOff>
    </xdr:from>
    <xdr:to>
      <xdr:col>5</xdr:col>
      <xdr:colOff>2964656</xdr:colOff>
      <xdr:row>4</xdr:row>
      <xdr:rowOff>83343</xdr:rowOff>
    </xdr:to>
    <xdr:pic>
      <xdr:nvPicPr>
        <xdr:cNvPr id="5" name="Imagen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65894" t="18912" r="11859" b="31369"/>
        <a:stretch>
          <a:fillRect/>
        </a:stretch>
      </xdr:blipFill>
      <xdr:spPr bwMode="auto">
        <a:xfrm>
          <a:off x="2881312" y="369094"/>
          <a:ext cx="1321594" cy="60721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785812</xdr:colOff>
      <xdr:row>31</xdr:row>
      <xdr:rowOff>1083472</xdr:rowOff>
    </xdr:from>
    <xdr:to>
      <xdr:col>1</xdr:col>
      <xdr:colOff>6893718</xdr:colOff>
      <xdr:row>31</xdr:row>
      <xdr:rowOff>1512097</xdr:rowOff>
    </xdr:to>
    <xdr:pic>
      <xdr:nvPicPr>
        <xdr:cNvPr id="69" name="Imagen 68">
          <a:extLst>
            <a:ext uri="{FF2B5EF4-FFF2-40B4-BE49-F238E27FC236}">
              <a16:creationId xmlns:a16="http://schemas.microsoft.com/office/drawing/2014/main" id="{CA8F1F12-07B5-473B-8470-CB7ECB55D1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8718" y="30325222"/>
          <a:ext cx="6107906"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2714626</xdr:colOff>
      <xdr:row>20</xdr:row>
      <xdr:rowOff>452441</xdr:rowOff>
    </xdr:from>
    <xdr:to>
      <xdr:col>1</xdr:col>
      <xdr:colOff>4417220</xdr:colOff>
      <xdr:row>20</xdr:row>
      <xdr:rowOff>2102647</xdr:rowOff>
    </xdr:to>
    <xdr:pic>
      <xdr:nvPicPr>
        <xdr:cNvPr id="45" name="Imagen 44">
          <a:extLst>
            <a:ext uri="{FF2B5EF4-FFF2-40B4-BE49-F238E27FC236}">
              <a16:creationId xmlns:a16="http://schemas.microsoft.com/office/drawing/2014/main" id="{DC167A89-3007-4ECF-807E-98C6DADF20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07532" y="13168316"/>
          <a:ext cx="1702594" cy="1650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1481667</xdr:colOff>
      <xdr:row>18</xdr:row>
      <xdr:rowOff>4042833</xdr:rowOff>
    </xdr:from>
    <xdr:to>
      <xdr:col>1</xdr:col>
      <xdr:colOff>6330950</xdr:colOff>
      <xdr:row>18</xdr:row>
      <xdr:rowOff>4592108</xdr:rowOff>
    </xdr:to>
    <xdr:pic>
      <xdr:nvPicPr>
        <xdr:cNvPr id="43" name="Imagen 42">
          <a:extLst>
            <a:ext uri="{FF2B5EF4-FFF2-40B4-BE49-F238E27FC236}">
              <a16:creationId xmlns:a16="http://schemas.microsoft.com/office/drawing/2014/main" id="{3EBB5921-F0C5-495C-A6E4-E3AD0A9B236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3250" y="11631083"/>
          <a:ext cx="4849283" cy="54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809623</xdr:colOff>
      <xdr:row>31</xdr:row>
      <xdr:rowOff>1083470</xdr:rowOff>
    </xdr:from>
    <xdr:to>
      <xdr:col>1</xdr:col>
      <xdr:colOff>5834061</xdr:colOff>
      <xdr:row>31</xdr:row>
      <xdr:rowOff>1438282</xdr:rowOff>
    </xdr:to>
    <xdr:sp macro="" textlink="">
      <xdr:nvSpPr>
        <xdr:cNvPr id="19" name="Rectángulo redondeado 36">
          <a:extLst>
            <a:ext uri="{FF2B5EF4-FFF2-40B4-BE49-F238E27FC236}">
              <a16:creationId xmlns:a16="http://schemas.microsoft.com/office/drawing/2014/main" id="{9181472A-F76D-4052-9715-8FF2D80F9DB7}"/>
            </a:ext>
          </a:extLst>
        </xdr:cNvPr>
        <xdr:cNvSpPr/>
      </xdr:nvSpPr>
      <xdr:spPr>
        <a:xfrm rot="5400000">
          <a:off x="3537342" y="27990407"/>
          <a:ext cx="354812" cy="5024438"/>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1</xdr:col>
      <xdr:colOff>1081086</xdr:colOff>
      <xdr:row>18</xdr:row>
      <xdr:rowOff>4321974</xdr:rowOff>
    </xdr:from>
    <xdr:to>
      <xdr:col>1</xdr:col>
      <xdr:colOff>6607968</xdr:colOff>
      <xdr:row>18</xdr:row>
      <xdr:rowOff>4669697</xdr:rowOff>
    </xdr:to>
    <xdr:sp macro="" textlink="">
      <xdr:nvSpPr>
        <xdr:cNvPr id="21" name="Rectángulo redondeado 37">
          <a:extLst>
            <a:ext uri="{FF2B5EF4-FFF2-40B4-BE49-F238E27FC236}">
              <a16:creationId xmlns:a16="http://schemas.microsoft.com/office/drawing/2014/main" id="{1644D920-E7A4-424B-A657-595C33557CA9}"/>
            </a:ext>
          </a:extLst>
        </xdr:cNvPr>
        <xdr:cNvSpPr/>
      </xdr:nvSpPr>
      <xdr:spPr>
        <a:xfrm rot="5400000">
          <a:off x="4063571" y="9328583"/>
          <a:ext cx="347723" cy="5526882"/>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1</xdr:col>
      <xdr:colOff>5855497</xdr:colOff>
      <xdr:row>31</xdr:row>
      <xdr:rowOff>1140563</xdr:rowOff>
    </xdr:from>
    <xdr:to>
      <xdr:col>1</xdr:col>
      <xdr:colOff>7022309</xdr:colOff>
      <xdr:row>31</xdr:row>
      <xdr:rowOff>1426313</xdr:rowOff>
    </xdr:to>
    <xdr:sp macro="" textlink="">
      <xdr:nvSpPr>
        <xdr:cNvPr id="22" name="Elipse 21">
          <a:extLst>
            <a:ext uri="{FF2B5EF4-FFF2-40B4-BE49-F238E27FC236}">
              <a16:creationId xmlns:a16="http://schemas.microsoft.com/office/drawing/2014/main" id="{A7059941-DD71-4519-9CA6-E19459C07179}"/>
            </a:ext>
          </a:extLst>
        </xdr:cNvPr>
        <xdr:cNvSpPr/>
      </xdr:nvSpPr>
      <xdr:spPr>
        <a:xfrm>
          <a:off x="6248403" y="30382313"/>
          <a:ext cx="1166812" cy="285750"/>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1</xdr:col>
      <xdr:colOff>2386993</xdr:colOff>
      <xdr:row>14</xdr:row>
      <xdr:rowOff>299357</xdr:rowOff>
    </xdr:from>
    <xdr:to>
      <xdr:col>1</xdr:col>
      <xdr:colOff>4901593</xdr:colOff>
      <xdr:row>14</xdr:row>
      <xdr:rowOff>1632857</xdr:rowOff>
    </xdr:to>
    <xdr:pic>
      <xdr:nvPicPr>
        <xdr:cNvPr id="29" name="Imagen 2">
          <a:extLst>
            <a:ext uri="{FF2B5EF4-FFF2-40B4-BE49-F238E27FC236}">
              <a16:creationId xmlns:a16="http://schemas.microsoft.com/office/drawing/2014/main" id="{D579BA03-5F73-480B-A862-9291D0B91ED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778576" y="3992940"/>
          <a:ext cx="25146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2261807</xdr:colOff>
      <xdr:row>14</xdr:row>
      <xdr:rowOff>651783</xdr:rowOff>
    </xdr:from>
    <xdr:to>
      <xdr:col>1</xdr:col>
      <xdr:colOff>2652332</xdr:colOff>
      <xdr:row>14</xdr:row>
      <xdr:rowOff>1651907</xdr:rowOff>
    </xdr:to>
    <xdr:sp macro="" textlink="">
      <xdr:nvSpPr>
        <xdr:cNvPr id="30" name="Rectángulo redondeado 39">
          <a:extLst>
            <a:ext uri="{FF2B5EF4-FFF2-40B4-BE49-F238E27FC236}">
              <a16:creationId xmlns:a16="http://schemas.microsoft.com/office/drawing/2014/main" id="{A437F437-E1E6-4EEE-A149-AFA7D33720D2}"/>
            </a:ext>
          </a:extLst>
        </xdr:cNvPr>
        <xdr:cNvSpPr/>
      </xdr:nvSpPr>
      <xdr:spPr>
        <a:xfrm>
          <a:off x="2653390" y="4345366"/>
          <a:ext cx="390525" cy="1000124"/>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1</xdr:col>
      <xdr:colOff>2402429</xdr:colOff>
      <xdr:row>16</xdr:row>
      <xdr:rowOff>253999</xdr:rowOff>
    </xdr:from>
    <xdr:to>
      <xdr:col>1</xdr:col>
      <xdr:colOff>4917029</xdr:colOff>
      <xdr:row>16</xdr:row>
      <xdr:rowOff>1587499</xdr:rowOff>
    </xdr:to>
    <xdr:pic>
      <xdr:nvPicPr>
        <xdr:cNvPr id="33" name="Imagen 32">
          <a:extLst>
            <a:ext uri="{FF2B5EF4-FFF2-40B4-BE49-F238E27FC236}">
              <a16:creationId xmlns:a16="http://schemas.microsoft.com/office/drawing/2014/main" id="{045A7F88-5796-4C96-ADA2-1F215744CD9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794012" y="5884332"/>
          <a:ext cx="25146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2573882</xdr:colOff>
      <xdr:row>16</xdr:row>
      <xdr:rowOff>720722</xdr:rowOff>
    </xdr:from>
    <xdr:to>
      <xdr:col>1</xdr:col>
      <xdr:colOff>4964654</xdr:colOff>
      <xdr:row>16</xdr:row>
      <xdr:rowOff>1597024</xdr:rowOff>
    </xdr:to>
    <xdr:sp macro="" textlink="">
      <xdr:nvSpPr>
        <xdr:cNvPr id="34" name="Rectángulo redondeado 12">
          <a:extLst>
            <a:ext uri="{FF2B5EF4-FFF2-40B4-BE49-F238E27FC236}">
              <a16:creationId xmlns:a16="http://schemas.microsoft.com/office/drawing/2014/main" id="{7EEDD764-876F-48AF-A3C9-F96606189C86}"/>
            </a:ext>
          </a:extLst>
        </xdr:cNvPr>
        <xdr:cNvSpPr/>
      </xdr:nvSpPr>
      <xdr:spPr>
        <a:xfrm rot="16200000">
          <a:off x="3722700" y="5593820"/>
          <a:ext cx="876302" cy="2390772"/>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1</xdr:col>
      <xdr:colOff>2571751</xdr:colOff>
      <xdr:row>18</xdr:row>
      <xdr:rowOff>1968499</xdr:rowOff>
    </xdr:from>
    <xdr:to>
      <xdr:col>1</xdr:col>
      <xdr:colOff>5001684</xdr:colOff>
      <xdr:row>18</xdr:row>
      <xdr:rowOff>3556000</xdr:rowOff>
    </xdr:to>
    <xdr:pic>
      <xdr:nvPicPr>
        <xdr:cNvPr id="40" name="Imagen 39">
          <a:extLst>
            <a:ext uri="{FF2B5EF4-FFF2-40B4-BE49-F238E27FC236}">
              <a16:creationId xmlns:a16="http://schemas.microsoft.com/office/drawing/2014/main" id="{354786FD-626E-4240-B715-F2F01DDACAD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63334" y="9556749"/>
          <a:ext cx="2429933" cy="1587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2599286</xdr:colOff>
      <xdr:row>18</xdr:row>
      <xdr:rowOff>1931447</xdr:rowOff>
    </xdr:from>
    <xdr:to>
      <xdr:col>1</xdr:col>
      <xdr:colOff>4990058</xdr:colOff>
      <xdr:row>18</xdr:row>
      <xdr:rowOff>3439582</xdr:rowOff>
    </xdr:to>
    <xdr:sp macro="" textlink="">
      <xdr:nvSpPr>
        <xdr:cNvPr id="41" name="Rectángulo redondeado 12">
          <a:extLst>
            <a:ext uri="{FF2B5EF4-FFF2-40B4-BE49-F238E27FC236}">
              <a16:creationId xmlns:a16="http://schemas.microsoft.com/office/drawing/2014/main" id="{83F917C1-4063-4152-8D62-EB938CBE9BE8}"/>
            </a:ext>
          </a:extLst>
        </xdr:cNvPr>
        <xdr:cNvSpPr/>
      </xdr:nvSpPr>
      <xdr:spPr>
        <a:xfrm rot="16200000">
          <a:off x="3432187" y="9078379"/>
          <a:ext cx="1508135" cy="2390772"/>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1</xdr:col>
      <xdr:colOff>2767012</xdr:colOff>
      <xdr:row>20</xdr:row>
      <xdr:rowOff>435774</xdr:rowOff>
    </xdr:from>
    <xdr:to>
      <xdr:col>1</xdr:col>
      <xdr:colOff>4291012</xdr:colOff>
      <xdr:row>20</xdr:row>
      <xdr:rowOff>2000249</xdr:rowOff>
    </xdr:to>
    <xdr:sp macro="" textlink="">
      <xdr:nvSpPr>
        <xdr:cNvPr id="46" name="Rectángulo redondeado 18">
          <a:extLst>
            <a:ext uri="{FF2B5EF4-FFF2-40B4-BE49-F238E27FC236}">
              <a16:creationId xmlns:a16="http://schemas.microsoft.com/office/drawing/2014/main" id="{38EA369A-A349-4BEB-B2A1-B0D827971C20}"/>
            </a:ext>
          </a:extLst>
        </xdr:cNvPr>
        <xdr:cNvSpPr/>
      </xdr:nvSpPr>
      <xdr:spPr>
        <a:xfrm>
          <a:off x="3159918" y="13151649"/>
          <a:ext cx="1524000" cy="1564475"/>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1</xdr:col>
      <xdr:colOff>1762125</xdr:colOff>
      <xdr:row>21</xdr:row>
      <xdr:rowOff>914402</xdr:rowOff>
    </xdr:from>
    <xdr:to>
      <xdr:col>1</xdr:col>
      <xdr:colOff>5734050</xdr:colOff>
      <xdr:row>21</xdr:row>
      <xdr:rowOff>2207421</xdr:rowOff>
    </xdr:to>
    <xdr:pic>
      <xdr:nvPicPr>
        <xdr:cNvPr id="47" name="Imagen 46">
          <a:extLst>
            <a:ext uri="{FF2B5EF4-FFF2-40B4-BE49-F238E27FC236}">
              <a16:creationId xmlns:a16="http://schemas.microsoft.com/office/drawing/2014/main" id="{BE4F74AD-34C9-42C4-A3A7-0FDC93B341A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155031" y="15797215"/>
          <a:ext cx="3971925" cy="1293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1907390</xdr:colOff>
      <xdr:row>21</xdr:row>
      <xdr:rowOff>857250</xdr:rowOff>
    </xdr:from>
    <xdr:to>
      <xdr:col>1</xdr:col>
      <xdr:colOff>3271847</xdr:colOff>
      <xdr:row>22</xdr:row>
      <xdr:rowOff>11907</xdr:rowOff>
    </xdr:to>
    <xdr:sp macro="" textlink="">
      <xdr:nvSpPr>
        <xdr:cNvPr id="48" name="Rectángulo redondeado 17">
          <a:extLst>
            <a:ext uri="{FF2B5EF4-FFF2-40B4-BE49-F238E27FC236}">
              <a16:creationId xmlns:a16="http://schemas.microsoft.com/office/drawing/2014/main" id="{34922331-D269-4520-9873-126994718969}"/>
            </a:ext>
          </a:extLst>
        </xdr:cNvPr>
        <xdr:cNvSpPr/>
      </xdr:nvSpPr>
      <xdr:spPr>
        <a:xfrm>
          <a:off x="2300296" y="15740063"/>
          <a:ext cx="1364457" cy="1452563"/>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1</xdr:col>
      <xdr:colOff>1759746</xdr:colOff>
      <xdr:row>23</xdr:row>
      <xdr:rowOff>554824</xdr:rowOff>
    </xdr:from>
    <xdr:to>
      <xdr:col>1</xdr:col>
      <xdr:colOff>5731671</xdr:colOff>
      <xdr:row>23</xdr:row>
      <xdr:rowOff>1847843</xdr:rowOff>
    </xdr:to>
    <xdr:pic>
      <xdr:nvPicPr>
        <xdr:cNvPr id="49" name="Imagen 48">
          <a:extLst>
            <a:ext uri="{FF2B5EF4-FFF2-40B4-BE49-F238E27FC236}">
              <a16:creationId xmlns:a16="http://schemas.microsoft.com/office/drawing/2014/main" id="{228F219E-E413-4C1B-B5AD-905B419FB75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152652" y="17926043"/>
          <a:ext cx="3971925" cy="1293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3476625</xdr:colOff>
      <xdr:row>23</xdr:row>
      <xdr:rowOff>497672</xdr:rowOff>
    </xdr:from>
    <xdr:to>
      <xdr:col>1</xdr:col>
      <xdr:colOff>5310188</xdr:colOff>
      <xdr:row>23</xdr:row>
      <xdr:rowOff>1950235</xdr:rowOff>
    </xdr:to>
    <xdr:sp macro="" textlink="">
      <xdr:nvSpPr>
        <xdr:cNvPr id="50" name="Rectángulo redondeado 17">
          <a:extLst>
            <a:ext uri="{FF2B5EF4-FFF2-40B4-BE49-F238E27FC236}">
              <a16:creationId xmlns:a16="http://schemas.microsoft.com/office/drawing/2014/main" id="{FC3B3362-5B46-46F4-AFFC-774236DA2542}"/>
            </a:ext>
          </a:extLst>
        </xdr:cNvPr>
        <xdr:cNvSpPr/>
      </xdr:nvSpPr>
      <xdr:spPr>
        <a:xfrm>
          <a:off x="3869531" y="17868891"/>
          <a:ext cx="1833563" cy="1452563"/>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1</xdr:col>
      <xdr:colOff>2452687</xdr:colOff>
      <xdr:row>25</xdr:row>
      <xdr:rowOff>523874</xdr:rowOff>
    </xdr:from>
    <xdr:to>
      <xdr:col>1</xdr:col>
      <xdr:colOff>5214937</xdr:colOff>
      <xdr:row>25</xdr:row>
      <xdr:rowOff>1826418</xdr:rowOff>
    </xdr:to>
    <xdr:pic>
      <xdr:nvPicPr>
        <xdr:cNvPr id="53" name="Imagen 52">
          <a:extLst>
            <a:ext uri="{FF2B5EF4-FFF2-40B4-BE49-F238E27FC236}">
              <a16:creationId xmlns:a16="http://schemas.microsoft.com/office/drawing/2014/main" id="{658EF013-53AB-4CE3-A1A5-4D99723A655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45593" y="20252530"/>
          <a:ext cx="2762250" cy="1302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2321719</xdr:colOff>
      <xdr:row>25</xdr:row>
      <xdr:rowOff>345281</xdr:rowOff>
    </xdr:from>
    <xdr:to>
      <xdr:col>1</xdr:col>
      <xdr:colOff>3571875</xdr:colOff>
      <xdr:row>25</xdr:row>
      <xdr:rowOff>1904998</xdr:rowOff>
    </xdr:to>
    <xdr:sp macro="" textlink="">
      <xdr:nvSpPr>
        <xdr:cNvPr id="54" name="Rectángulo redondeado 22">
          <a:extLst>
            <a:ext uri="{FF2B5EF4-FFF2-40B4-BE49-F238E27FC236}">
              <a16:creationId xmlns:a16="http://schemas.microsoft.com/office/drawing/2014/main" id="{2C92DFFC-C0B6-4FEA-89A8-3149A5EA3A8E}"/>
            </a:ext>
          </a:extLst>
        </xdr:cNvPr>
        <xdr:cNvSpPr/>
      </xdr:nvSpPr>
      <xdr:spPr>
        <a:xfrm>
          <a:off x="2714625" y="20073937"/>
          <a:ext cx="1250156" cy="1559717"/>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1</xdr:col>
      <xdr:colOff>2462215</xdr:colOff>
      <xdr:row>27</xdr:row>
      <xdr:rowOff>402422</xdr:rowOff>
    </xdr:from>
    <xdr:to>
      <xdr:col>1</xdr:col>
      <xdr:colOff>5224465</xdr:colOff>
      <xdr:row>27</xdr:row>
      <xdr:rowOff>1704966</xdr:rowOff>
    </xdr:to>
    <xdr:pic>
      <xdr:nvPicPr>
        <xdr:cNvPr id="55" name="Imagen 54">
          <a:extLst>
            <a:ext uri="{FF2B5EF4-FFF2-40B4-BE49-F238E27FC236}">
              <a16:creationId xmlns:a16="http://schemas.microsoft.com/office/drawing/2014/main" id="{8BC1ED8F-E20A-4F3C-9631-E7316AEEAD62}"/>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5121" y="22298016"/>
          <a:ext cx="2762250" cy="1302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3390895</xdr:colOff>
      <xdr:row>27</xdr:row>
      <xdr:rowOff>223829</xdr:rowOff>
    </xdr:from>
    <xdr:to>
      <xdr:col>1</xdr:col>
      <xdr:colOff>5453062</xdr:colOff>
      <xdr:row>27</xdr:row>
      <xdr:rowOff>1783546</xdr:rowOff>
    </xdr:to>
    <xdr:sp macro="" textlink="">
      <xdr:nvSpPr>
        <xdr:cNvPr id="56" name="Rectángulo redondeado 22">
          <a:extLst>
            <a:ext uri="{FF2B5EF4-FFF2-40B4-BE49-F238E27FC236}">
              <a16:creationId xmlns:a16="http://schemas.microsoft.com/office/drawing/2014/main" id="{D0BD1355-823D-48B8-84FE-1E30FBD4C767}"/>
            </a:ext>
          </a:extLst>
        </xdr:cNvPr>
        <xdr:cNvSpPr/>
      </xdr:nvSpPr>
      <xdr:spPr>
        <a:xfrm>
          <a:off x="3783801" y="22119423"/>
          <a:ext cx="2062167" cy="1559717"/>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1</xdr:col>
      <xdr:colOff>1420812</xdr:colOff>
      <xdr:row>29</xdr:row>
      <xdr:rowOff>1800771</xdr:rowOff>
    </xdr:from>
    <xdr:to>
      <xdr:col>1</xdr:col>
      <xdr:colOff>7047706</xdr:colOff>
      <xdr:row>29</xdr:row>
      <xdr:rowOff>3239046</xdr:rowOff>
    </xdr:to>
    <xdr:pic>
      <xdr:nvPicPr>
        <xdr:cNvPr id="36" name="Imagen 35">
          <a:extLst>
            <a:ext uri="{FF2B5EF4-FFF2-40B4-BE49-F238E27FC236}">
              <a16:creationId xmlns:a16="http://schemas.microsoft.com/office/drawing/2014/main" id="{D9A1DCA1-62BE-481F-B759-AADCBCF77136}"/>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13718" y="25934740"/>
          <a:ext cx="5626894"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1381126</xdr:colOff>
      <xdr:row>29</xdr:row>
      <xdr:rowOff>1726407</xdr:rowOff>
    </xdr:from>
    <xdr:to>
      <xdr:col>1</xdr:col>
      <xdr:colOff>2051845</xdr:colOff>
      <xdr:row>29</xdr:row>
      <xdr:rowOff>3386940</xdr:rowOff>
    </xdr:to>
    <xdr:sp macro="" textlink="">
      <xdr:nvSpPr>
        <xdr:cNvPr id="37" name="Rectángulo redondeado 46">
          <a:extLst>
            <a:ext uri="{FF2B5EF4-FFF2-40B4-BE49-F238E27FC236}">
              <a16:creationId xmlns:a16="http://schemas.microsoft.com/office/drawing/2014/main" id="{B38DB788-F355-4722-B5CC-8705348AC4B6}"/>
            </a:ext>
          </a:extLst>
        </xdr:cNvPr>
        <xdr:cNvSpPr/>
      </xdr:nvSpPr>
      <xdr:spPr>
        <a:xfrm>
          <a:off x="1774032" y="25860376"/>
          <a:ext cx="670719" cy="1660533"/>
        </a:xfrm>
        <a:prstGeom prst="roundRect">
          <a:avLst/>
        </a:prstGeom>
        <a:noFill/>
        <a:ln w="25400" cap="flat" cmpd="sng" algn="ctr">
          <a:solidFill>
            <a:srgbClr val="C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CO"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3331370</xdr:colOff>
      <xdr:row>29</xdr:row>
      <xdr:rowOff>1747838</xdr:rowOff>
    </xdr:from>
    <xdr:to>
      <xdr:col>1</xdr:col>
      <xdr:colOff>4349750</xdr:colOff>
      <xdr:row>29</xdr:row>
      <xdr:rowOff>3408371</xdr:rowOff>
    </xdr:to>
    <xdr:sp macro="" textlink="">
      <xdr:nvSpPr>
        <xdr:cNvPr id="38" name="Rectángulo redondeado 46">
          <a:extLst>
            <a:ext uri="{FF2B5EF4-FFF2-40B4-BE49-F238E27FC236}">
              <a16:creationId xmlns:a16="http://schemas.microsoft.com/office/drawing/2014/main" id="{25833F10-457C-493E-B059-32A3AE997BE3}"/>
            </a:ext>
          </a:extLst>
        </xdr:cNvPr>
        <xdr:cNvSpPr/>
      </xdr:nvSpPr>
      <xdr:spPr>
        <a:xfrm>
          <a:off x="3724276" y="25881807"/>
          <a:ext cx="1018380" cy="1660533"/>
        </a:xfrm>
        <a:prstGeom prst="roundRect">
          <a:avLst/>
        </a:prstGeom>
        <a:noFill/>
        <a:ln w="25400" cap="flat" cmpd="sng" algn="ctr">
          <a:solidFill>
            <a:srgbClr val="C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CO"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editAs="oneCell">
    <xdr:from>
      <xdr:col>1</xdr:col>
      <xdr:colOff>952500</xdr:colOff>
      <xdr:row>33</xdr:row>
      <xdr:rowOff>761999</xdr:rowOff>
    </xdr:from>
    <xdr:to>
      <xdr:col>1</xdr:col>
      <xdr:colOff>6827044</xdr:colOff>
      <xdr:row>33</xdr:row>
      <xdr:rowOff>1674018</xdr:rowOff>
    </xdr:to>
    <xdr:pic>
      <xdr:nvPicPr>
        <xdr:cNvPr id="42" name="Imagen 41">
          <a:extLst>
            <a:ext uri="{FF2B5EF4-FFF2-40B4-BE49-F238E27FC236}">
              <a16:creationId xmlns:a16="http://schemas.microsoft.com/office/drawing/2014/main" id="{68AF5BFB-B1A3-4B0D-8C7F-A895694135BE}"/>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5406" y="30837187"/>
          <a:ext cx="5874544" cy="912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171450</xdr:rowOff>
    </xdr:from>
    <xdr:to>
      <xdr:col>7</xdr:col>
      <xdr:colOff>180975</xdr:colOff>
      <xdr:row>22</xdr:row>
      <xdr:rowOff>108664</xdr:rowOff>
    </xdr:to>
    <xdr:pic>
      <xdr:nvPicPr>
        <xdr:cNvPr id="2" name="Imagen 1">
          <a:extLst>
            <a:ext uri="{FF2B5EF4-FFF2-40B4-BE49-F238E27FC236}">
              <a16:creationId xmlns:a16="http://schemas.microsoft.com/office/drawing/2014/main" id="{2D0C2DAD-F2E0-4CC5-AE8A-C63E6045F1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1950"/>
          <a:ext cx="5514975" cy="3937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11.140625" defaultRowHeight="15" x14ac:dyDescent="0.25"/>
  <cols>
    <col min="1" max="16384" width="11.140625" style="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I196"/>
  <sheetViews>
    <sheetView showGridLines="0" tabSelected="1" topLeftCell="B1" zoomScale="80" zoomScaleNormal="80" workbookViewId="0">
      <selection activeCell="B2" sqref="B2"/>
    </sheetView>
  </sheetViews>
  <sheetFormatPr baseColWidth="10" defaultColWidth="11.42578125" defaultRowHeight="14.25" x14ac:dyDescent="0.2"/>
  <cols>
    <col min="1" max="1" width="5.140625" style="8" hidden="1" customWidth="1"/>
    <col min="2" max="2" width="3.85546875" style="30" customWidth="1"/>
    <col min="3" max="3" width="3" style="27" customWidth="1"/>
    <col min="4" max="4" width="6.28515625" style="3" customWidth="1"/>
    <col min="5" max="5" width="5.42578125" style="4" customWidth="1"/>
    <col min="6" max="6" width="60.5703125" style="3" customWidth="1"/>
    <col min="7" max="7" width="8.7109375" style="4" customWidth="1"/>
    <col min="8" max="8" width="16.5703125" style="4" customWidth="1"/>
    <col min="9" max="9" width="9.5703125" style="4" customWidth="1"/>
    <col min="10" max="10" width="9.85546875" style="4" customWidth="1"/>
    <col min="11" max="11" width="14.140625" style="24" customWidth="1"/>
    <col min="12" max="12" width="23.5703125" style="5" customWidth="1"/>
    <col min="13" max="13" width="39.5703125" style="4" customWidth="1"/>
    <col min="14" max="14" width="52.42578125" style="3" customWidth="1"/>
    <col min="15" max="15" width="18.7109375" style="3" customWidth="1"/>
    <col min="16" max="16" width="48" style="3" customWidth="1"/>
    <col min="17" max="17" width="16.140625" style="3" bestFit="1" customWidth="1"/>
    <col min="18" max="18" width="19" style="3" bestFit="1" customWidth="1"/>
    <col min="19" max="19" width="9.7109375" style="3" bestFit="1" customWidth="1"/>
    <col min="20" max="20" width="23.28515625" style="3" customWidth="1"/>
    <col min="21" max="21" width="9.7109375" style="3" bestFit="1" customWidth="1"/>
    <col min="22" max="22" width="19.5703125" style="3" customWidth="1"/>
    <col min="23" max="23" width="9.7109375" style="3" bestFit="1" customWidth="1"/>
    <col min="24" max="24" width="19.28515625" style="3" customWidth="1"/>
    <col min="25" max="54" width="11.42578125" style="8"/>
    <col min="55" max="16384" width="11.42578125" style="3"/>
  </cols>
  <sheetData>
    <row r="2" spans="1:87" ht="15" customHeight="1" x14ac:dyDescent="0.2">
      <c r="B2" s="72" t="s">
        <v>67</v>
      </c>
      <c r="C2" s="73" t="s">
        <v>199</v>
      </c>
      <c r="D2" s="551"/>
      <c r="E2" s="551"/>
      <c r="F2" s="551"/>
      <c r="G2" s="450" t="s">
        <v>275</v>
      </c>
      <c r="H2" s="450"/>
      <c r="I2" s="450"/>
      <c r="J2" s="450"/>
      <c r="K2" s="450"/>
      <c r="L2" s="450"/>
      <c r="M2" s="450"/>
      <c r="N2" s="450"/>
      <c r="O2" s="450"/>
      <c r="P2" s="450"/>
      <c r="Q2" s="450"/>
      <c r="R2" s="450"/>
      <c r="S2" s="450"/>
      <c r="T2" s="450"/>
      <c r="U2" s="450"/>
      <c r="V2" s="450"/>
      <c r="W2" s="450" t="s">
        <v>285</v>
      </c>
      <c r="X2" s="450"/>
    </row>
    <row r="3" spans="1:87" ht="26.45" customHeight="1" x14ac:dyDescent="0.2">
      <c r="B3" s="72"/>
      <c r="C3" s="73" t="s">
        <v>200</v>
      </c>
      <c r="D3" s="551"/>
      <c r="E3" s="551"/>
      <c r="F3" s="551"/>
      <c r="G3" s="450"/>
      <c r="H3" s="450"/>
      <c r="I3" s="450"/>
      <c r="J3" s="450"/>
      <c r="K3" s="450"/>
      <c r="L3" s="450"/>
      <c r="M3" s="450"/>
      <c r="N3" s="450"/>
      <c r="O3" s="450"/>
      <c r="P3" s="450"/>
      <c r="Q3" s="450"/>
      <c r="R3" s="450"/>
      <c r="S3" s="450"/>
      <c r="T3" s="450"/>
      <c r="U3" s="450"/>
      <c r="V3" s="450"/>
      <c r="W3" s="450"/>
      <c r="X3" s="450"/>
    </row>
    <row r="4" spans="1:87" ht="15.6" customHeight="1" x14ac:dyDescent="0.2">
      <c r="B4" s="72"/>
      <c r="C4" s="73" t="s">
        <v>201</v>
      </c>
      <c r="D4" s="551"/>
      <c r="E4" s="551"/>
      <c r="F4" s="551"/>
      <c r="G4" s="450"/>
      <c r="H4" s="450"/>
      <c r="I4" s="450"/>
      <c r="J4" s="450"/>
      <c r="K4" s="450"/>
      <c r="L4" s="450"/>
      <c r="M4" s="450"/>
      <c r="N4" s="450"/>
      <c r="O4" s="450"/>
      <c r="P4" s="450"/>
      <c r="Q4" s="450"/>
      <c r="R4" s="450"/>
      <c r="S4" s="450"/>
      <c r="T4" s="450"/>
      <c r="U4" s="450"/>
      <c r="V4" s="450"/>
      <c r="W4" s="450"/>
      <c r="X4" s="450"/>
    </row>
    <row r="5" spans="1:87" ht="17.25" customHeight="1" x14ac:dyDescent="0.2">
      <c r="B5" s="72"/>
      <c r="C5" s="73"/>
      <c r="D5" s="551"/>
      <c r="E5" s="551"/>
      <c r="F5" s="551"/>
      <c r="G5" s="450"/>
      <c r="H5" s="450"/>
      <c r="I5" s="450"/>
      <c r="J5" s="450"/>
      <c r="K5" s="450"/>
      <c r="L5" s="450"/>
      <c r="M5" s="450"/>
      <c r="N5" s="450"/>
      <c r="O5" s="450"/>
      <c r="P5" s="450"/>
      <c r="Q5" s="450"/>
      <c r="R5" s="450"/>
      <c r="S5" s="450"/>
      <c r="T5" s="450"/>
      <c r="U5" s="450"/>
      <c r="V5" s="450"/>
      <c r="W5" s="450"/>
      <c r="X5" s="450"/>
    </row>
    <row r="6" spans="1:87" ht="31.9" customHeight="1" thickBot="1" x14ac:dyDescent="0.25">
      <c r="C6" s="30"/>
      <c r="D6" s="30"/>
      <c r="E6" s="9"/>
      <c r="F6" s="9"/>
      <c r="G6" s="74"/>
      <c r="H6" s="74"/>
      <c r="I6" s="74"/>
      <c r="J6" s="74"/>
      <c r="K6" s="75"/>
      <c r="L6" s="74"/>
      <c r="M6" s="74"/>
      <c r="N6" s="74"/>
      <c r="O6" s="74"/>
      <c r="P6" s="74"/>
      <c r="Q6" s="74"/>
      <c r="R6" s="74"/>
      <c r="S6" s="74"/>
      <c r="T6" s="74"/>
      <c r="U6" s="74"/>
      <c r="V6" s="74"/>
      <c r="W6" s="74"/>
      <c r="X6" s="74"/>
    </row>
    <row r="7" spans="1:87" ht="15" x14ac:dyDescent="0.25">
      <c r="D7" s="552" t="s">
        <v>187</v>
      </c>
      <c r="E7" s="553"/>
      <c r="F7" s="554"/>
      <c r="G7" s="534"/>
      <c r="H7" s="535"/>
      <c r="I7" s="535"/>
      <c r="J7" s="535"/>
      <c r="K7" s="535"/>
      <c r="L7" s="535"/>
      <c r="M7" s="535"/>
      <c r="N7" s="535"/>
      <c r="O7" s="535"/>
      <c r="P7" s="535"/>
      <c r="Q7" s="535"/>
      <c r="R7" s="535"/>
      <c r="S7" s="535"/>
      <c r="T7" s="535"/>
      <c r="U7" s="535"/>
      <c r="V7" s="535"/>
      <c r="W7" s="535"/>
      <c r="X7" s="536"/>
      <c r="Y7" s="11"/>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row>
    <row r="8" spans="1:87" ht="15" x14ac:dyDescent="0.25">
      <c r="D8" s="555" t="s">
        <v>188</v>
      </c>
      <c r="E8" s="556"/>
      <c r="F8" s="557"/>
      <c r="G8" s="537"/>
      <c r="H8" s="538"/>
      <c r="I8" s="538"/>
      <c r="J8" s="538"/>
      <c r="K8" s="538"/>
      <c r="L8" s="538"/>
      <c r="M8" s="538"/>
      <c r="N8" s="538"/>
      <c r="O8" s="538"/>
      <c r="P8" s="538"/>
      <c r="Q8" s="538"/>
      <c r="R8" s="538"/>
      <c r="S8" s="538"/>
      <c r="T8" s="538"/>
      <c r="U8" s="538"/>
      <c r="V8" s="538"/>
      <c r="W8" s="538"/>
      <c r="X8" s="539"/>
      <c r="Y8" s="11"/>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row>
    <row r="9" spans="1:87" ht="15" x14ac:dyDescent="0.25">
      <c r="D9" s="555" t="s">
        <v>189</v>
      </c>
      <c r="E9" s="556"/>
      <c r="F9" s="557"/>
      <c r="G9" s="540"/>
      <c r="H9" s="541"/>
      <c r="I9" s="541"/>
      <c r="J9" s="541"/>
      <c r="K9" s="541"/>
      <c r="L9" s="541"/>
      <c r="M9" s="541"/>
      <c r="N9" s="541"/>
      <c r="O9" s="541"/>
      <c r="P9" s="541"/>
      <c r="Q9" s="541"/>
      <c r="R9" s="541"/>
      <c r="S9" s="541"/>
      <c r="T9" s="541"/>
      <c r="U9" s="541"/>
      <c r="V9" s="541"/>
      <c r="W9" s="541"/>
      <c r="X9" s="542"/>
      <c r="Y9" s="11"/>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row>
    <row r="10" spans="1:87" ht="15" x14ac:dyDescent="0.25">
      <c r="D10" s="555" t="s">
        <v>190</v>
      </c>
      <c r="E10" s="556"/>
      <c r="F10" s="557"/>
      <c r="G10" s="540"/>
      <c r="H10" s="541"/>
      <c r="I10" s="541"/>
      <c r="J10" s="541"/>
      <c r="K10" s="541"/>
      <c r="L10" s="541"/>
      <c r="M10" s="541"/>
      <c r="N10" s="541"/>
      <c r="O10" s="541"/>
      <c r="P10" s="541"/>
      <c r="Q10" s="541"/>
      <c r="R10" s="541"/>
      <c r="S10" s="541"/>
      <c r="T10" s="541"/>
      <c r="U10" s="541"/>
      <c r="V10" s="541"/>
      <c r="W10" s="541"/>
      <c r="X10" s="542"/>
      <c r="Y10" s="11"/>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row>
    <row r="11" spans="1:87" ht="15.75" thickBot="1" x14ac:dyDescent="0.3">
      <c r="D11" s="564" t="s">
        <v>191</v>
      </c>
      <c r="E11" s="565"/>
      <c r="F11" s="566"/>
      <c r="G11" s="543"/>
      <c r="H11" s="544"/>
      <c r="I11" s="544"/>
      <c r="J11" s="544"/>
      <c r="K11" s="544"/>
      <c r="L11" s="544"/>
      <c r="M11" s="544"/>
      <c r="N11" s="544"/>
      <c r="O11" s="544"/>
      <c r="P11" s="544"/>
      <c r="Q11" s="544"/>
      <c r="R11" s="544"/>
      <c r="S11" s="544"/>
      <c r="T11" s="544"/>
      <c r="U11" s="544"/>
      <c r="V11" s="544"/>
      <c r="W11" s="544"/>
      <c r="X11" s="545"/>
      <c r="Y11" s="11"/>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row>
    <row r="12" spans="1:87" customFormat="1" ht="29.65" customHeight="1" thickBot="1" x14ac:dyDescent="0.3">
      <c r="A12" s="10"/>
      <c r="B12" s="31"/>
      <c r="C12" s="32"/>
      <c r="D12" s="10"/>
      <c r="E12" s="12"/>
      <c r="F12" s="13"/>
      <c r="G12" s="20"/>
      <c r="H12" s="21"/>
      <c r="I12" s="21"/>
      <c r="J12" s="21"/>
      <c r="K12" s="22"/>
      <c r="L12" s="14"/>
      <c r="M12" s="14"/>
      <c r="N12" s="14"/>
      <c r="O12" s="14"/>
      <c r="P12" s="14"/>
      <c r="Q12" s="14"/>
      <c r="R12" s="14"/>
      <c r="S12" s="14"/>
      <c r="T12" s="14"/>
      <c r="U12" s="14"/>
      <c r="V12" s="14"/>
      <c r="W12" s="14"/>
      <c r="X12" s="14"/>
      <c r="Y12" s="11"/>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row>
    <row r="13" spans="1:87" ht="22.15" customHeight="1" thickBot="1" x14ac:dyDescent="0.25">
      <c r="D13" s="558" t="s">
        <v>181</v>
      </c>
      <c r="E13" s="559"/>
      <c r="F13" s="532" t="s">
        <v>66</v>
      </c>
      <c r="G13" s="461" t="s">
        <v>197</v>
      </c>
      <c r="H13" s="462"/>
      <c r="I13" s="462"/>
      <c r="J13" s="462"/>
      <c r="K13" s="512"/>
      <c r="L13" s="454" t="s">
        <v>186</v>
      </c>
      <c r="M13" s="488" t="s">
        <v>194</v>
      </c>
      <c r="N13" s="488" t="s">
        <v>192</v>
      </c>
      <c r="O13" s="455" t="s">
        <v>202</v>
      </c>
      <c r="P13" s="488" t="s">
        <v>193</v>
      </c>
      <c r="Q13" s="454" t="s">
        <v>68</v>
      </c>
      <c r="R13" s="455"/>
      <c r="S13" s="455"/>
      <c r="T13" s="455"/>
      <c r="U13" s="455"/>
      <c r="V13" s="455"/>
      <c r="W13" s="455"/>
      <c r="X13" s="456"/>
    </row>
    <row r="14" spans="1:87" ht="36.200000000000003" customHeight="1" thickBot="1" x14ac:dyDescent="0.25">
      <c r="D14" s="560"/>
      <c r="E14" s="561"/>
      <c r="F14" s="533"/>
      <c r="G14" s="43" t="s">
        <v>107</v>
      </c>
      <c r="H14" s="28" t="s">
        <v>198</v>
      </c>
      <c r="I14" s="28" t="s">
        <v>65</v>
      </c>
      <c r="J14" s="28" t="s">
        <v>109</v>
      </c>
      <c r="K14" s="44" t="s">
        <v>146</v>
      </c>
      <c r="L14" s="497"/>
      <c r="M14" s="490"/>
      <c r="N14" s="490"/>
      <c r="O14" s="527"/>
      <c r="P14" s="490"/>
      <c r="Q14" s="375" t="s">
        <v>272</v>
      </c>
      <c r="R14" s="389" t="s">
        <v>273</v>
      </c>
      <c r="S14" s="385" t="s">
        <v>272</v>
      </c>
      <c r="T14" s="386" t="s">
        <v>273</v>
      </c>
      <c r="U14" s="387" t="s">
        <v>272</v>
      </c>
      <c r="V14" s="386" t="s">
        <v>273</v>
      </c>
      <c r="W14" s="387" t="s">
        <v>272</v>
      </c>
      <c r="X14" s="388" t="s">
        <v>273</v>
      </c>
    </row>
    <row r="15" spans="1:87" ht="18.2" customHeight="1" x14ac:dyDescent="0.2">
      <c r="D15" s="45"/>
      <c r="E15" s="59" t="s">
        <v>122</v>
      </c>
      <c r="F15" s="60"/>
      <c r="G15" s="61"/>
      <c r="H15" s="61"/>
      <c r="I15" s="61"/>
      <c r="J15" s="61"/>
      <c r="K15" s="62"/>
      <c r="L15" s="60"/>
      <c r="M15" s="63"/>
      <c r="N15" s="60"/>
      <c r="O15" s="60"/>
      <c r="P15" s="60"/>
      <c r="Q15" s="60"/>
      <c r="R15" s="60"/>
      <c r="S15" s="383"/>
      <c r="T15" s="383"/>
      <c r="U15" s="383"/>
      <c r="V15" s="383"/>
      <c r="W15" s="383"/>
      <c r="X15" s="384"/>
    </row>
    <row r="16" spans="1:87" ht="15" x14ac:dyDescent="0.2">
      <c r="D16" s="481">
        <v>1</v>
      </c>
      <c r="E16" s="64" t="s">
        <v>84</v>
      </c>
      <c r="F16" s="38"/>
      <c r="G16" s="39"/>
      <c r="H16" s="39"/>
      <c r="I16" s="39"/>
      <c r="J16" s="39"/>
      <c r="K16" s="40"/>
      <c r="L16" s="38"/>
      <c r="M16" s="41"/>
      <c r="N16" s="38"/>
      <c r="O16" s="38"/>
      <c r="P16" s="38"/>
      <c r="Q16" s="38"/>
      <c r="R16" s="38"/>
      <c r="S16" s="38"/>
      <c r="T16" s="38"/>
      <c r="U16" s="38"/>
      <c r="V16" s="38"/>
      <c r="W16" s="38"/>
      <c r="X16" s="42"/>
    </row>
    <row r="17" spans="1:54" ht="14.65" customHeight="1" thickBot="1" x14ac:dyDescent="0.25">
      <c r="D17" s="481"/>
      <c r="E17" s="333" t="s">
        <v>79</v>
      </c>
      <c r="F17" s="186"/>
      <c r="G17" s="337"/>
      <c r="H17" s="337"/>
      <c r="I17" s="337"/>
      <c r="J17" s="337"/>
      <c r="K17" s="335"/>
      <c r="L17" s="65"/>
      <c r="M17" s="66"/>
      <c r="N17" s="65"/>
      <c r="O17" s="186"/>
      <c r="P17" s="65"/>
      <c r="Q17" s="186"/>
      <c r="R17" s="186"/>
      <c r="S17" s="186"/>
      <c r="T17" s="186"/>
      <c r="U17" s="186"/>
      <c r="V17" s="186"/>
      <c r="W17" s="186"/>
      <c r="X17" s="390"/>
    </row>
    <row r="18" spans="1:54" s="82" customFormat="1" ht="36" x14ac:dyDescent="0.2">
      <c r="A18" s="76"/>
      <c r="B18" s="77"/>
      <c r="C18" s="78"/>
      <c r="D18" s="481"/>
      <c r="E18" s="339" t="s">
        <v>64</v>
      </c>
      <c r="F18" s="80" t="s">
        <v>224</v>
      </c>
      <c r="G18" s="311"/>
      <c r="H18" s="188"/>
      <c r="I18" s="188"/>
      <c r="J18" s="188"/>
      <c r="K18" s="319" t="b">
        <f>IF(G18="X",1,IF(H18="X",0.5,IF(I18="X",0.001,IF(J18="X",""))))</f>
        <v>0</v>
      </c>
      <c r="L18" s="189">
        <v>0</v>
      </c>
      <c r="M18" s="190"/>
      <c r="N18" s="191"/>
      <c r="O18" s="190"/>
      <c r="P18" s="191"/>
      <c r="Q18" s="192"/>
      <c r="R18" s="193"/>
      <c r="S18" s="193"/>
      <c r="T18" s="193"/>
      <c r="U18" s="193"/>
      <c r="V18" s="193"/>
      <c r="W18" s="193"/>
      <c r="X18" s="194"/>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row>
    <row r="19" spans="1:54" s="82" customFormat="1" ht="24" x14ac:dyDescent="0.2">
      <c r="A19" s="76"/>
      <c r="B19" s="77"/>
      <c r="C19" s="78"/>
      <c r="D19" s="481"/>
      <c r="E19" s="334" t="s">
        <v>63</v>
      </c>
      <c r="F19" s="84" t="s">
        <v>225</v>
      </c>
      <c r="G19" s="245"/>
      <c r="H19" s="196"/>
      <c r="I19" s="196"/>
      <c r="J19" s="196"/>
      <c r="K19" s="320" t="b">
        <f t="shared" ref="K19:K22" si="0">IF(G19="X",1,IF(H19="X",0.5,IF(I19="X",0.001,IF(J19="X",""))))</f>
        <v>0</v>
      </c>
      <c r="L19" s="189"/>
      <c r="M19" s="197"/>
      <c r="N19" s="198"/>
      <c r="O19" s="197"/>
      <c r="P19" s="198"/>
      <c r="Q19" s="199"/>
      <c r="R19" s="200"/>
      <c r="S19" s="200"/>
      <c r="T19" s="200"/>
      <c r="U19" s="200"/>
      <c r="V19" s="200"/>
      <c r="W19" s="200"/>
      <c r="X19" s="201"/>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row>
    <row r="20" spans="1:54" s="82" customFormat="1" ht="51.75" customHeight="1" x14ac:dyDescent="0.2">
      <c r="A20" s="76"/>
      <c r="B20" s="77"/>
      <c r="C20" s="78"/>
      <c r="D20" s="481"/>
      <c r="E20" s="334" t="s">
        <v>137</v>
      </c>
      <c r="F20" s="84" t="s">
        <v>227</v>
      </c>
      <c r="G20" s="245"/>
      <c r="H20" s="196"/>
      <c r="I20" s="196"/>
      <c r="J20" s="196"/>
      <c r="K20" s="320" t="b">
        <f t="shared" si="0"/>
        <v>0</v>
      </c>
      <c r="L20" s="189"/>
      <c r="M20" s="197"/>
      <c r="N20" s="198"/>
      <c r="O20" s="197"/>
      <c r="P20" s="198"/>
      <c r="Q20" s="199"/>
      <c r="R20" s="200"/>
      <c r="S20" s="200"/>
      <c r="T20" s="200"/>
      <c r="U20" s="200"/>
      <c r="V20" s="200"/>
      <c r="W20" s="200"/>
      <c r="X20" s="201"/>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row>
    <row r="21" spans="1:54" s="82" customFormat="1" ht="84" x14ac:dyDescent="0.2">
      <c r="A21" s="76"/>
      <c r="B21" s="77"/>
      <c r="C21" s="78"/>
      <c r="D21" s="481"/>
      <c r="E21" s="334" t="s">
        <v>138</v>
      </c>
      <c r="F21" s="84" t="s">
        <v>228</v>
      </c>
      <c r="G21" s="245"/>
      <c r="H21" s="196"/>
      <c r="I21" s="196"/>
      <c r="J21" s="196"/>
      <c r="K21" s="320" t="b">
        <f t="shared" si="0"/>
        <v>0</v>
      </c>
      <c r="L21" s="189"/>
      <c r="M21" s="197"/>
      <c r="N21" s="198"/>
      <c r="O21" s="197"/>
      <c r="P21" s="198"/>
      <c r="Q21" s="199"/>
      <c r="R21" s="200"/>
      <c r="S21" s="200"/>
      <c r="T21" s="200"/>
      <c r="U21" s="200"/>
      <c r="V21" s="200"/>
      <c r="W21" s="200"/>
      <c r="X21" s="201"/>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row>
    <row r="22" spans="1:54" s="82" customFormat="1" ht="24.75" thickBot="1" x14ac:dyDescent="0.25">
      <c r="A22" s="76"/>
      <c r="B22" s="77"/>
      <c r="C22" s="78"/>
      <c r="D22" s="481"/>
      <c r="E22" s="334" t="s">
        <v>226</v>
      </c>
      <c r="F22" s="341" t="s">
        <v>229</v>
      </c>
      <c r="G22" s="314"/>
      <c r="H22" s="203"/>
      <c r="I22" s="203"/>
      <c r="J22" s="203"/>
      <c r="K22" s="321" t="b">
        <f t="shared" si="0"/>
        <v>0</v>
      </c>
      <c r="L22" s="189"/>
      <c r="M22" s="197"/>
      <c r="N22" s="198"/>
      <c r="O22" s="204"/>
      <c r="P22" s="198"/>
      <c r="Q22" s="391"/>
      <c r="R22" s="392"/>
      <c r="S22" s="392"/>
      <c r="T22" s="392"/>
      <c r="U22" s="392"/>
      <c r="V22" s="392"/>
      <c r="W22" s="392"/>
      <c r="X22" s="393"/>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row>
    <row r="23" spans="1:54" ht="15" customHeight="1" thickBot="1" x14ac:dyDescent="0.3">
      <c r="A23" s="25"/>
      <c r="B23" s="26"/>
      <c r="D23" s="522"/>
      <c r="E23" s="52" t="s">
        <v>158</v>
      </c>
      <c r="F23" s="340"/>
      <c r="G23" s="338">
        <f>SUM(K18:K22)</f>
        <v>0</v>
      </c>
      <c r="H23" s="522"/>
      <c r="I23" s="463"/>
      <c r="J23" s="464"/>
      <c r="K23" s="336" t="str">
        <f>IF(G23=0,"",AVERAGE(K18:K22))</f>
        <v/>
      </c>
      <c r="L23" s="461"/>
      <c r="M23" s="462"/>
      <c r="N23" s="462"/>
      <c r="O23" s="463"/>
      <c r="P23" s="462"/>
      <c r="Q23" s="463"/>
      <c r="R23" s="463"/>
      <c r="S23" s="463"/>
      <c r="T23" s="463"/>
      <c r="U23" s="463"/>
      <c r="V23" s="463"/>
      <c r="W23" s="463"/>
      <c r="X23" s="464"/>
    </row>
    <row r="24" spans="1:54" ht="15.75" customHeight="1" thickBot="1" x14ac:dyDescent="0.25">
      <c r="D24" s="517">
        <v>2</v>
      </c>
      <c r="E24" s="461" t="s">
        <v>73</v>
      </c>
      <c r="F24" s="462"/>
      <c r="G24" s="465" t="s">
        <v>107</v>
      </c>
      <c r="H24" s="467" t="s">
        <v>198</v>
      </c>
      <c r="I24" s="467" t="s">
        <v>65</v>
      </c>
      <c r="J24" s="467" t="s">
        <v>109</v>
      </c>
      <c r="K24" s="469" t="s">
        <v>146</v>
      </c>
      <c r="L24" s="530" t="s">
        <v>203</v>
      </c>
      <c r="M24" s="479" t="s">
        <v>194</v>
      </c>
      <c r="N24" s="455" t="s">
        <v>192</v>
      </c>
      <c r="O24" s="488" t="s">
        <v>202</v>
      </c>
      <c r="P24" s="455" t="s">
        <v>193</v>
      </c>
      <c r="Q24" s="451" t="s">
        <v>68</v>
      </c>
      <c r="R24" s="452"/>
      <c r="S24" s="452"/>
      <c r="T24" s="452"/>
      <c r="U24" s="452"/>
      <c r="V24" s="452"/>
      <c r="W24" s="452"/>
      <c r="X24" s="453"/>
    </row>
    <row r="25" spans="1:54" ht="38.25" customHeight="1" thickBot="1" x14ac:dyDescent="0.25">
      <c r="D25" s="481"/>
      <c r="E25" s="52" t="s">
        <v>69</v>
      </c>
      <c r="F25" s="56"/>
      <c r="G25" s="466"/>
      <c r="H25" s="468"/>
      <c r="I25" s="468"/>
      <c r="J25" s="468"/>
      <c r="K25" s="470"/>
      <c r="L25" s="531"/>
      <c r="M25" s="482"/>
      <c r="N25" s="527"/>
      <c r="O25" s="490"/>
      <c r="P25" s="527"/>
      <c r="Q25" s="43" t="s">
        <v>272</v>
      </c>
      <c r="R25" s="57" t="s">
        <v>273</v>
      </c>
      <c r="S25" s="43" t="s">
        <v>272</v>
      </c>
      <c r="T25" s="408" t="s">
        <v>273</v>
      </c>
      <c r="U25" s="28" t="s">
        <v>272</v>
      </c>
      <c r="V25" s="408" t="s">
        <v>273</v>
      </c>
      <c r="W25" s="28" t="s">
        <v>272</v>
      </c>
      <c r="X25" s="409" t="s">
        <v>273</v>
      </c>
    </row>
    <row r="26" spans="1:54" s="82" customFormat="1" ht="108.75" thickBot="1" x14ac:dyDescent="0.25">
      <c r="A26" s="76"/>
      <c r="B26" s="77"/>
      <c r="C26" s="78"/>
      <c r="D26" s="481"/>
      <c r="E26" s="81" t="s">
        <v>62</v>
      </c>
      <c r="F26" s="332" t="s">
        <v>269</v>
      </c>
      <c r="G26" s="202" t="s">
        <v>67</v>
      </c>
      <c r="H26" s="203"/>
      <c r="I26" s="203"/>
      <c r="J26" s="203"/>
      <c r="K26" s="322">
        <f>IF(G26="X",1,IF(H26="X",0.5,IF(I26="X",0.001,IF(J26="X",""))))</f>
        <v>1</v>
      </c>
      <c r="L26" s="369">
        <v>0</v>
      </c>
      <c r="M26" s="240"/>
      <c r="N26" s="241"/>
      <c r="O26" s="204"/>
      <c r="P26" s="241"/>
      <c r="Q26" s="398"/>
      <c r="R26" s="399"/>
      <c r="S26" s="399"/>
      <c r="T26" s="399"/>
      <c r="U26" s="400"/>
      <c r="V26" s="400"/>
      <c r="W26" s="400"/>
      <c r="X26" s="401"/>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row>
    <row r="27" spans="1:54" ht="14.65" customHeight="1" thickBot="1" x14ac:dyDescent="0.3">
      <c r="A27" s="25"/>
      <c r="B27" s="26"/>
      <c r="D27" s="481"/>
      <c r="E27" s="526" t="s">
        <v>79</v>
      </c>
      <c r="F27" s="505"/>
      <c r="G27" s="505"/>
      <c r="H27" s="505"/>
      <c r="I27" s="505"/>
      <c r="J27" s="505"/>
      <c r="K27" s="505"/>
      <c r="L27" s="493"/>
      <c r="M27" s="493"/>
      <c r="N27" s="493"/>
      <c r="O27" s="493"/>
      <c r="P27" s="493"/>
      <c r="Q27" s="506"/>
      <c r="R27" s="506"/>
      <c r="S27" s="506"/>
      <c r="T27" s="506"/>
      <c r="U27" s="506"/>
      <c r="V27" s="506"/>
      <c r="W27" s="506"/>
      <c r="X27" s="507"/>
    </row>
    <row r="28" spans="1:54" s="82" customFormat="1" ht="24" x14ac:dyDescent="0.2">
      <c r="A28" s="76"/>
      <c r="B28" s="77"/>
      <c r="C28" s="78"/>
      <c r="D28" s="481"/>
      <c r="E28" s="79" t="s">
        <v>139</v>
      </c>
      <c r="F28" s="92" t="s">
        <v>106</v>
      </c>
      <c r="G28" s="187" t="s">
        <v>67</v>
      </c>
      <c r="H28" s="188"/>
      <c r="I28" s="188"/>
      <c r="J28" s="188"/>
      <c r="K28" s="319">
        <f t="shared" ref="K28:K33" si="1">IF(G28="X",1,IF(H28="X",0.5,IF(I28="X",0.001,IF(J28="X",""))))</f>
        <v>1</v>
      </c>
      <c r="L28" s="205"/>
      <c r="M28" s="206"/>
      <c r="N28" s="207"/>
      <c r="O28" s="190"/>
      <c r="P28" s="381"/>
      <c r="Q28" s="403"/>
      <c r="R28" s="404"/>
      <c r="S28" s="404"/>
      <c r="T28" s="404"/>
      <c r="U28" s="209"/>
      <c r="V28" s="209"/>
      <c r="W28" s="209"/>
      <c r="X28" s="49"/>
      <c r="Y28" s="99"/>
      <c r="Z28" s="100"/>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row>
    <row r="29" spans="1:54" s="82" customFormat="1" ht="12" x14ac:dyDescent="0.2">
      <c r="A29" s="76"/>
      <c r="B29" s="77"/>
      <c r="C29" s="78"/>
      <c r="D29" s="481"/>
      <c r="E29" s="83" t="s">
        <v>140</v>
      </c>
      <c r="F29" s="93" t="s">
        <v>71</v>
      </c>
      <c r="G29" s="195" t="s">
        <v>67</v>
      </c>
      <c r="H29" s="196"/>
      <c r="I29" s="196"/>
      <c r="J29" s="196"/>
      <c r="K29" s="320">
        <f t="shared" si="1"/>
        <v>1</v>
      </c>
      <c r="L29" s="210">
        <v>0</v>
      </c>
      <c r="M29" s="211"/>
      <c r="N29" s="212"/>
      <c r="O29" s="197"/>
      <c r="P29" s="382"/>
      <c r="Q29" s="405"/>
      <c r="R29" s="249"/>
      <c r="S29" s="249"/>
      <c r="T29" s="249"/>
      <c r="U29" s="215"/>
      <c r="V29" s="215"/>
      <c r="W29" s="215"/>
      <c r="X29" s="50"/>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row>
    <row r="30" spans="1:54" s="82" customFormat="1" ht="12" x14ac:dyDescent="0.2">
      <c r="A30" s="76"/>
      <c r="B30" s="77"/>
      <c r="C30" s="78"/>
      <c r="D30" s="481"/>
      <c r="E30" s="83" t="s">
        <v>141</v>
      </c>
      <c r="F30" s="93" t="s">
        <v>72</v>
      </c>
      <c r="G30" s="195" t="s">
        <v>67</v>
      </c>
      <c r="H30" s="196"/>
      <c r="I30" s="196"/>
      <c r="J30" s="196"/>
      <c r="K30" s="320">
        <f t="shared" si="1"/>
        <v>1</v>
      </c>
      <c r="L30" s="210">
        <v>0</v>
      </c>
      <c r="M30" s="211"/>
      <c r="N30" s="212"/>
      <c r="O30" s="197"/>
      <c r="P30" s="382"/>
      <c r="Q30" s="405"/>
      <c r="R30" s="249"/>
      <c r="S30" s="249"/>
      <c r="T30" s="249"/>
      <c r="U30" s="215"/>
      <c r="V30" s="215"/>
      <c r="W30" s="215"/>
      <c r="X30" s="50"/>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row>
    <row r="31" spans="1:54" s="82" customFormat="1" ht="24" x14ac:dyDescent="0.2">
      <c r="A31" s="76"/>
      <c r="B31" s="77"/>
      <c r="C31" s="78"/>
      <c r="D31" s="481"/>
      <c r="E31" s="83" t="s">
        <v>142</v>
      </c>
      <c r="F31" s="94" t="s">
        <v>204</v>
      </c>
      <c r="G31" s="195" t="s">
        <v>67</v>
      </c>
      <c r="H31" s="196"/>
      <c r="I31" s="196"/>
      <c r="J31" s="196"/>
      <c r="K31" s="320">
        <f t="shared" si="1"/>
        <v>1</v>
      </c>
      <c r="L31" s="216"/>
      <c r="M31" s="211"/>
      <c r="N31" s="212"/>
      <c r="O31" s="197"/>
      <c r="P31" s="382"/>
      <c r="Q31" s="405"/>
      <c r="R31" s="249"/>
      <c r="S31" s="249"/>
      <c r="T31" s="249"/>
      <c r="U31" s="215"/>
      <c r="V31" s="215"/>
      <c r="W31" s="215"/>
      <c r="X31" s="50"/>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row>
    <row r="32" spans="1:54" s="82" customFormat="1" ht="35.25" customHeight="1" x14ac:dyDescent="0.2">
      <c r="A32" s="76"/>
      <c r="B32" s="77"/>
      <c r="C32" s="78"/>
      <c r="D32" s="481"/>
      <c r="E32" s="83" t="s">
        <v>143</v>
      </c>
      <c r="F32" s="94" t="s">
        <v>110</v>
      </c>
      <c r="G32" s="195" t="s">
        <v>67</v>
      </c>
      <c r="H32" s="196"/>
      <c r="I32" s="196"/>
      <c r="J32" s="196"/>
      <c r="K32" s="320">
        <f t="shared" si="1"/>
        <v>1</v>
      </c>
      <c r="L32" s="216"/>
      <c r="M32" s="211"/>
      <c r="N32" s="212"/>
      <c r="O32" s="197"/>
      <c r="P32" s="382"/>
      <c r="Q32" s="405"/>
      <c r="R32" s="249"/>
      <c r="S32" s="249"/>
      <c r="T32" s="249"/>
      <c r="U32" s="215"/>
      <c r="V32" s="215"/>
      <c r="W32" s="215"/>
      <c r="X32" s="50"/>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row>
    <row r="33" spans="1:54" s="82" customFormat="1" ht="14.25" customHeight="1" thickBot="1" x14ac:dyDescent="0.25">
      <c r="A33" s="76"/>
      <c r="B33" s="77"/>
      <c r="C33" s="78"/>
      <c r="D33" s="481"/>
      <c r="E33" s="86" t="s">
        <v>144</v>
      </c>
      <c r="F33" s="94" t="s">
        <v>111</v>
      </c>
      <c r="G33" s="202" t="s">
        <v>67</v>
      </c>
      <c r="H33" s="203"/>
      <c r="I33" s="203"/>
      <c r="J33" s="203"/>
      <c r="K33" s="321">
        <f t="shared" si="1"/>
        <v>1</v>
      </c>
      <c r="L33" s="217"/>
      <c r="M33" s="218"/>
      <c r="N33" s="219"/>
      <c r="O33" s="204"/>
      <c r="P33" s="402"/>
      <c r="Q33" s="406"/>
      <c r="R33" s="407"/>
      <c r="S33" s="407"/>
      <c r="T33" s="407"/>
      <c r="U33" s="222"/>
      <c r="V33" s="222"/>
      <c r="W33" s="222"/>
      <c r="X33" s="223"/>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row>
    <row r="34" spans="1:54" ht="15" customHeight="1" thickBot="1" x14ac:dyDescent="0.3">
      <c r="A34" s="25"/>
      <c r="B34" s="26"/>
      <c r="D34" s="522"/>
      <c r="E34" s="70" t="s">
        <v>159</v>
      </c>
      <c r="F34" s="67"/>
      <c r="G34" s="69">
        <f>SUM(K26:K33)</f>
        <v>7</v>
      </c>
      <c r="H34" s="461"/>
      <c r="I34" s="462"/>
      <c r="J34" s="512"/>
      <c r="K34" s="71">
        <f>IF(G34=0,"",AVERAGE(K26:K33))</f>
        <v>1</v>
      </c>
      <c r="L34" s="461"/>
      <c r="M34" s="462"/>
      <c r="N34" s="462"/>
      <c r="O34" s="462"/>
      <c r="P34" s="462"/>
      <c r="Q34" s="463"/>
      <c r="R34" s="463"/>
      <c r="S34" s="463"/>
      <c r="T34" s="463"/>
      <c r="U34" s="463"/>
      <c r="V34" s="463"/>
      <c r="W34" s="463"/>
      <c r="X34" s="464"/>
    </row>
    <row r="35" spans="1:54" ht="15" customHeight="1" thickBot="1" x14ac:dyDescent="0.3">
      <c r="A35" s="25"/>
      <c r="B35" s="26"/>
      <c r="D35" s="479">
        <v>3</v>
      </c>
      <c r="E35" s="492" t="s">
        <v>230</v>
      </c>
      <c r="F35" s="521"/>
      <c r="G35" s="465" t="s">
        <v>107</v>
      </c>
      <c r="H35" s="467" t="s">
        <v>198</v>
      </c>
      <c r="I35" s="467" t="s">
        <v>65</v>
      </c>
      <c r="J35" s="467" t="s">
        <v>235</v>
      </c>
      <c r="K35" s="469" t="s">
        <v>146</v>
      </c>
      <c r="L35" s="569" t="s">
        <v>203</v>
      </c>
      <c r="M35" s="479" t="s">
        <v>194</v>
      </c>
      <c r="N35" s="455" t="s">
        <v>192</v>
      </c>
      <c r="O35" s="488" t="s">
        <v>202</v>
      </c>
      <c r="P35" s="455" t="s">
        <v>193</v>
      </c>
      <c r="Q35" s="451" t="s">
        <v>68</v>
      </c>
      <c r="R35" s="452"/>
      <c r="S35" s="452"/>
      <c r="T35" s="452"/>
      <c r="U35" s="452"/>
      <c r="V35" s="452"/>
      <c r="W35" s="452"/>
      <c r="X35" s="453"/>
    </row>
    <row r="36" spans="1:54" ht="28.5" customHeight="1" thickBot="1" x14ac:dyDescent="0.25">
      <c r="D36" s="480"/>
      <c r="E36" s="494"/>
      <c r="F36" s="507"/>
      <c r="G36" s="466"/>
      <c r="H36" s="468"/>
      <c r="I36" s="468"/>
      <c r="J36" s="468"/>
      <c r="K36" s="470"/>
      <c r="L36" s="570"/>
      <c r="M36" s="480"/>
      <c r="N36" s="516"/>
      <c r="O36" s="490"/>
      <c r="P36" s="516"/>
      <c r="Q36" s="373" t="s">
        <v>272</v>
      </c>
      <c r="R36" s="380" t="s">
        <v>273</v>
      </c>
      <c r="S36" s="373" t="s">
        <v>272</v>
      </c>
      <c r="T36" s="394" t="s">
        <v>273</v>
      </c>
      <c r="U36" s="374" t="s">
        <v>272</v>
      </c>
      <c r="V36" s="394" t="s">
        <v>273</v>
      </c>
      <c r="W36" s="374" t="s">
        <v>272</v>
      </c>
      <c r="X36" s="395" t="s">
        <v>273</v>
      </c>
    </row>
    <row r="37" spans="1:54" s="82" customFormat="1" ht="106.5" customHeight="1" x14ac:dyDescent="0.2">
      <c r="A37" s="76"/>
      <c r="B37" s="77"/>
      <c r="C37" s="78"/>
      <c r="D37" s="480"/>
      <c r="E37" s="339" t="s">
        <v>61</v>
      </c>
      <c r="F37" s="117" t="s">
        <v>266</v>
      </c>
      <c r="G37" s="245"/>
      <c r="H37" s="196"/>
      <c r="I37" s="196"/>
      <c r="J37" s="196"/>
      <c r="K37" s="320" t="b">
        <f t="shared" ref="K37:K43" si="2">IF(G37="X",1,IF(H37="X",0.5,IF(I37="X",0.001,IF(J37="X",""))))</f>
        <v>0</v>
      </c>
      <c r="L37" s="224"/>
      <c r="M37" s="190"/>
      <c r="N37" s="225"/>
      <c r="O37" s="197"/>
      <c r="P37" s="225"/>
      <c r="Q37" s="411"/>
      <c r="R37" s="412"/>
      <c r="S37" s="412"/>
      <c r="T37" s="412"/>
      <c r="U37" s="226"/>
      <c r="V37" s="226"/>
      <c r="W37" s="226"/>
      <c r="X37" s="227"/>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row>
    <row r="38" spans="1:54" s="82" customFormat="1" ht="36" x14ac:dyDescent="0.2">
      <c r="A38" s="76"/>
      <c r="B38" s="77"/>
      <c r="C38" s="78"/>
      <c r="D38" s="480"/>
      <c r="E38" s="334" t="s">
        <v>60</v>
      </c>
      <c r="F38" s="376" t="s">
        <v>231</v>
      </c>
      <c r="G38" s="245"/>
      <c r="H38" s="196"/>
      <c r="I38" s="196"/>
      <c r="J38" s="196"/>
      <c r="K38" s="320" t="b">
        <f t="shared" si="2"/>
        <v>0</v>
      </c>
      <c r="L38" s="210"/>
      <c r="M38" s="197"/>
      <c r="N38" s="228"/>
      <c r="O38" s="197"/>
      <c r="P38" s="228"/>
      <c r="Q38" s="413"/>
      <c r="R38" s="410"/>
      <c r="S38" s="410"/>
      <c r="T38" s="410"/>
      <c r="U38" s="229"/>
      <c r="V38" s="229"/>
      <c r="W38" s="229"/>
      <c r="X38" s="230"/>
      <c r="Y38" s="101"/>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row>
    <row r="39" spans="1:54" s="82" customFormat="1" ht="36" x14ac:dyDescent="0.2">
      <c r="A39" s="76"/>
      <c r="B39" s="77"/>
      <c r="C39" s="78"/>
      <c r="D39" s="480"/>
      <c r="E39" s="334" t="s">
        <v>59</v>
      </c>
      <c r="F39" s="376" t="s">
        <v>232</v>
      </c>
      <c r="G39" s="245"/>
      <c r="H39" s="196"/>
      <c r="I39" s="196"/>
      <c r="J39" s="196"/>
      <c r="K39" s="320" t="b">
        <f t="shared" si="2"/>
        <v>0</v>
      </c>
      <c r="L39" s="210"/>
      <c r="M39" s="197"/>
      <c r="N39" s="228"/>
      <c r="O39" s="197"/>
      <c r="P39" s="228"/>
      <c r="Q39" s="413"/>
      <c r="R39" s="410"/>
      <c r="S39" s="410"/>
      <c r="T39" s="410"/>
      <c r="U39" s="229"/>
      <c r="V39" s="229"/>
      <c r="W39" s="229"/>
      <c r="X39" s="230"/>
      <c r="Y39" s="101"/>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row>
    <row r="40" spans="1:54" s="82" customFormat="1" ht="24" x14ac:dyDescent="0.2">
      <c r="A40" s="76"/>
      <c r="B40" s="77"/>
      <c r="C40" s="78"/>
      <c r="D40" s="480"/>
      <c r="E40" s="334" t="s">
        <v>58</v>
      </c>
      <c r="F40" s="376" t="s">
        <v>233</v>
      </c>
      <c r="G40" s="245"/>
      <c r="H40" s="196"/>
      <c r="I40" s="196"/>
      <c r="J40" s="196"/>
      <c r="K40" s="320" t="b">
        <f t="shared" si="2"/>
        <v>0</v>
      </c>
      <c r="L40" s="210"/>
      <c r="M40" s="197"/>
      <c r="N40" s="228"/>
      <c r="O40" s="197"/>
      <c r="P40" s="228"/>
      <c r="Q40" s="413"/>
      <c r="R40" s="410"/>
      <c r="S40" s="410"/>
      <c r="T40" s="410"/>
      <c r="U40" s="229"/>
      <c r="V40" s="229"/>
      <c r="W40" s="229"/>
      <c r="X40" s="230"/>
      <c r="Y40" s="101"/>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row>
    <row r="41" spans="1:54" s="82" customFormat="1" ht="144.75" customHeight="1" x14ac:dyDescent="0.2">
      <c r="A41" s="76"/>
      <c r="B41" s="77"/>
      <c r="C41" s="78"/>
      <c r="D41" s="480"/>
      <c r="E41" s="334" t="s">
        <v>145</v>
      </c>
      <c r="F41" s="376" t="s">
        <v>263</v>
      </c>
      <c r="G41" s="245"/>
      <c r="H41" s="196"/>
      <c r="I41" s="196"/>
      <c r="J41" s="196"/>
      <c r="K41" s="320" t="b">
        <f t="shared" si="2"/>
        <v>0</v>
      </c>
      <c r="L41" s="210"/>
      <c r="M41" s="197"/>
      <c r="N41" s="228"/>
      <c r="O41" s="197"/>
      <c r="P41" s="228"/>
      <c r="Q41" s="413"/>
      <c r="R41" s="410"/>
      <c r="S41" s="410"/>
      <c r="T41" s="410"/>
      <c r="U41" s="229"/>
      <c r="V41" s="229"/>
      <c r="W41" s="229"/>
      <c r="X41" s="230"/>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row>
    <row r="42" spans="1:54" s="82" customFormat="1" ht="50.25" customHeight="1" x14ac:dyDescent="0.2">
      <c r="A42" s="76"/>
      <c r="B42" s="77"/>
      <c r="C42" s="78"/>
      <c r="D42" s="480"/>
      <c r="E42" s="334"/>
      <c r="F42" s="377" t="s">
        <v>264</v>
      </c>
      <c r="G42" s="245" t="s">
        <v>195</v>
      </c>
      <c r="H42" s="196"/>
      <c r="I42" s="196"/>
      <c r="J42" s="196"/>
      <c r="K42" s="320">
        <f t="shared" si="2"/>
        <v>1</v>
      </c>
      <c r="L42" s="210"/>
      <c r="M42" s="197"/>
      <c r="N42" s="228"/>
      <c r="O42" s="197"/>
      <c r="P42" s="228"/>
      <c r="Q42" s="413"/>
      <c r="R42" s="410"/>
      <c r="S42" s="410"/>
      <c r="T42" s="410"/>
      <c r="U42" s="229"/>
      <c r="V42" s="229"/>
      <c r="W42" s="229"/>
      <c r="X42" s="230"/>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row>
    <row r="43" spans="1:54" s="82" customFormat="1" ht="66.75" customHeight="1" thickBot="1" x14ac:dyDescent="0.25">
      <c r="A43" s="76"/>
      <c r="B43" s="77"/>
      <c r="C43" s="78"/>
      <c r="D43" s="480"/>
      <c r="E43" s="342" t="s">
        <v>234</v>
      </c>
      <c r="F43" s="378" t="s">
        <v>265</v>
      </c>
      <c r="G43" s="245"/>
      <c r="H43" s="196"/>
      <c r="I43" s="196"/>
      <c r="J43" s="196"/>
      <c r="K43" s="320" t="b">
        <f t="shared" si="2"/>
        <v>0</v>
      </c>
      <c r="L43" s="210"/>
      <c r="M43" s="197"/>
      <c r="N43" s="228"/>
      <c r="O43" s="197"/>
      <c r="P43" s="228"/>
      <c r="Q43" s="414"/>
      <c r="R43" s="415"/>
      <c r="S43" s="415"/>
      <c r="T43" s="415"/>
      <c r="U43" s="233"/>
      <c r="V43" s="233"/>
      <c r="W43" s="233"/>
      <c r="X43" s="234"/>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row>
    <row r="44" spans="1:54" ht="15" customHeight="1" thickBot="1" x14ac:dyDescent="0.3">
      <c r="A44" s="25"/>
      <c r="B44" s="26"/>
      <c r="D44" s="482"/>
      <c r="E44" s="461" t="s">
        <v>236</v>
      </c>
      <c r="F44" s="512"/>
      <c r="G44" s="69">
        <f>SUM(K37:K43)</f>
        <v>1</v>
      </c>
      <c r="H44" s="461"/>
      <c r="I44" s="462"/>
      <c r="J44" s="512"/>
      <c r="K44" s="71">
        <f>IF(G44=0,"",AVERAGE(K37:K43))</f>
        <v>1</v>
      </c>
      <c r="L44" s="461"/>
      <c r="M44" s="462"/>
      <c r="N44" s="462"/>
      <c r="O44" s="462"/>
      <c r="P44" s="462"/>
      <c r="Q44" s="463"/>
      <c r="R44" s="463"/>
      <c r="S44" s="463"/>
      <c r="T44" s="463"/>
      <c r="U44" s="463"/>
      <c r="V44" s="463"/>
      <c r="W44" s="463"/>
      <c r="X44" s="464"/>
    </row>
    <row r="45" spans="1:54" ht="15" customHeight="1" thickBot="1" x14ac:dyDescent="0.3">
      <c r="A45" s="25"/>
      <c r="B45" s="26"/>
      <c r="D45" s="488">
        <v>4</v>
      </c>
      <c r="E45" s="492" t="s">
        <v>88</v>
      </c>
      <c r="F45" s="521"/>
      <c r="G45" s="465" t="s">
        <v>107</v>
      </c>
      <c r="H45" s="467" t="s">
        <v>198</v>
      </c>
      <c r="I45" s="467" t="s">
        <v>65</v>
      </c>
      <c r="J45" s="467" t="s">
        <v>109</v>
      </c>
      <c r="K45" s="469" t="s">
        <v>146</v>
      </c>
      <c r="L45" s="569" t="s">
        <v>203</v>
      </c>
      <c r="M45" s="479" t="s">
        <v>194</v>
      </c>
      <c r="N45" s="455" t="s">
        <v>192</v>
      </c>
      <c r="O45" s="488" t="s">
        <v>202</v>
      </c>
      <c r="P45" s="455" t="s">
        <v>193</v>
      </c>
      <c r="Q45" s="451" t="s">
        <v>68</v>
      </c>
      <c r="R45" s="452"/>
      <c r="S45" s="452"/>
      <c r="T45" s="452"/>
      <c r="U45" s="452"/>
      <c r="V45" s="452"/>
      <c r="W45" s="452"/>
      <c r="X45" s="453"/>
    </row>
    <row r="46" spans="1:54" ht="25.5" customHeight="1" thickBot="1" x14ac:dyDescent="0.25">
      <c r="D46" s="489"/>
      <c r="E46" s="549"/>
      <c r="F46" s="550"/>
      <c r="G46" s="466"/>
      <c r="H46" s="468"/>
      <c r="I46" s="468"/>
      <c r="J46" s="468"/>
      <c r="K46" s="470"/>
      <c r="L46" s="570"/>
      <c r="M46" s="480"/>
      <c r="N46" s="516"/>
      <c r="O46" s="490"/>
      <c r="P46" s="516"/>
      <c r="Q46" s="373" t="s">
        <v>272</v>
      </c>
      <c r="R46" s="380" t="s">
        <v>273</v>
      </c>
      <c r="S46" s="373" t="s">
        <v>272</v>
      </c>
      <c r="T46" s="394" t="s">
        <v>273</v>
      </c>
      <c r="U46" s="374" t="s">
        <v>272</v>
      </c>
      <c r="V46" s="394" t="s">
        <v>273</v>
      </c>
      <c r="W46" s="374" t="s">
        <v>272</v>
      </c>
      <c r="X46" s="395" t="s">
        <v>273</v>
      </c>
    </row>
    <row r="47" spans="1:54" s="82" customFormat="1" ht="14.65" customHeight="1" x14ac:dyDescent="0.2">
      <c r="A47" s="76"/>
      <c r="B47" s="77"/>
      <c r="C47" s="78"/>
      <c r="D47" s="491"/>
      <c r="E47" s="79" t="s">
        <v>56</v>
      </c>
      <c r="F47" s="343" t="s">
        <v>52</v>
      </c>
      <c r="G47" s="187"/>
      <c r="H47" s="188"/>
      <c r="I47" s="188"/>
      <c r="J47" s="188"/>
      <c r="K47" s="319" t="b">
        <f t="shared" ref="K47:K51" si="3">IF(G47="X",1,IF(H47="X",0.5,IF(I47="X",0.001,IF(J47="X",""))))</f>
        <v>0</v>
      </c>
      <c r="L47" s="224">
        <v>0</v>
      </c>
      <c r="M47" s="190"/>
      <c r="N47" s="225"/>
      <c r="O47" s="197"/>
      <c r="P47" s="225"/>
      <c r="Q47" s="411"/>
      <c r="R47" s="412"/>
      <c r="S47" s="412"/>
      <c r="T47" s="412"/>
      <c r="U47" s="226"/>
      <c r="V47" s="226"/>
      <c r="W47" s="226"/>
      <c r="X47" s="227"/>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row>
    <row r="48" spans="1:54" s="82" customFormat="1" ht="24" x14ac:dyDescent="0.2">
      <c r="A48" s="76"/>
      <c r="B48" s="77"/>
      <c r="C48" s="78"/>
      <c r="D48" s="491"/>
      <c r="E48" s="83" t="s">
        <v>237</v>
      </c>
      <c r="F48" s="344" t="s">
        <v>50</v>
      </c>
      <c r="G48" s="195"/>
      <c r="H48" s="196"/>
      <c r="I48" s="196"/>
      <c r="J48" s="196"/>
      <c r="K48" s="320" t="b">
        <f t="shared" si="3"/>
        <v>0</v>
      </c>
      <c r="L48" s="210">
        <v>0</v>
      </c>
      <c r="M48" s="197"/>
      <c r="N48" s="228"/>
      <c r="O48" s="197"/>
      <c r="P48" s="228"/>
      <c r="Q48" s="413"/>
      <c r="R48" s="410"/>
      <c r="S48" s="410"/>
      <c r="T48" s="410"/>
      <c r="U48" s="229"/>
      <c r="V48" s="229"/>
      <c r="W48" s="229"/>
      <c r="X48" s="230"/>
      <c r="Y48" s="101"/>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row>
    <row r="49" spans="1:54" s="82" customFormat="1" ht="36" x14ac:dyDescent="0.2">
      <c r="A49" s="76"/>
      <c r="B49" s="77"/>
      <c r="C49" s="78"/>
      <c r="D49" s="491"/>
      <c r="E49" s="83" t="s">
        <v>238</v>
      </c>
      <c r="F49" s="344" t="s">
        <v>48</v>
      </c>
      <c r="G49" s="195" t="s">
        <v>67</v>
      </c>
      <c r="H49" s="196"/>
      <c r="I49" s="196"/>
      <c r="J49" s="196"/>
      <c r="K49" s="320">
        <f t="shared" si="3"/>
        <v>1</v>
      </c>
      <c r="L49" s="210">
        <v>0</v>
      </c>
      <c r="M49" s="197"/>
      <c r="N49" s="228"/>
      <c r="O49" s="197"/>
      <c r="P49" s="228"/>
      <c r="Q49" s="413"/>
      <c r="R49" s="410"/>
      <c r="S49" s="410"/>
      <c r="T49" s="410"/>
      <c r="U49" s="229"/>
      <c r="V49" s="229"/>
      <c r="W49" s="229"/>
      <c r="X49" s="230"/>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row>
    <row r="50" spans="1:54" s="82" customFormat="1" ht="24" x14ac:dyDescent="0.2">
      <c r="A50" s="76"/>
      <c r="B50" s="77"/>
      <c r="C50" s="78"/>
      <c r="D50" s="491"/>
      <c r="E50" s="83" t="s">
        <v>239</v>
      </c>
      <c r="F50" s="345" t="s">
        <v>130</v>
      </c>
      <c r="G50" s="195"/>
      <c r="H50" s="196"/>
      <c r="I50" s="196"/>
      <c r="J50" s="196"/>
      <c r="K50" s="320" t="b">
        <f t="shared" si="3"/>
        <v>0</v>
      </c>
      <c r="L50" s="210">
        <v>0</v>
      </c>
      <c r="M50" s="197"/>
      <c r="N50" s="228"/>
      <c r="O50" s="197"/>
      <c r="P50" s="228"/>
      <c r="Q50" s="413"/>
      <c r="R50" s="410"/>
      <c r="S50" s="410"/>
      <c r="T50" s="410"/>
      <c r="U50" s="229"/>
      <c r="V50" s="229"/>
      <c r="W50" s="229"/>
      <c r="X50" s="230"/>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row>
    <row r="51" spans="1:54" s="82" customFormat="1" ht="24.75" thickBot="1" x14ac:dyDescent="0.25">
      <c r="A51" s="76"/>
      <c r="B51" s="77"/>
      <c r="C51" s="78"/>
      <c r="D51" s="491"/>
      <c r="E51" s="86" t="s">
        <v>240</v>
      </c>
      <c r="F51" s="346" t="s">
        <v>131</v>
      </c>
      <c r="G51" s="202"/>
      <c r="H51" s="203"/>
      <c r="I51" s="203"/>
      <c r="J51" s="203"/>
      <c r="K51" s="321" t="b">
        <f t="shared" si="3"/>
        <v>0</v>
      </c>
      <c r="L51" s="231">
        <v>0</v>
      </c>
      <c r="M51" s="204"/>
      <c r="N51" s="232"/>
      <c r="O51" s="204"/>
      <c r="P51" s="232"/>
      <c r="Q51" s="414"/>
      <c r="R51" s="415"/>
      <c r="S51" s="415"/>
      <c r="T51" s="415"/>
      <c r="U51" s="233"/>
      <c r="V51" s="233"/>
      <c r="W51" s="233"/>
      <c r="X51" s="234"/>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row>
    <row r="52" spans="1:54" s="95" customFormat="1" ht="15" customHeight="1" thickBot="1" x14ac:dyDescent="0.3">
      <c r="A52" s="25"/>
      <c r="B52" s="26"/>
      <c r="C52" s="27"/>
      <c r="D52" s="490"/>
      <c r="E52" s="37" t="s">
        <v>160</v>
      </c>
      <c r="F52" s="37"/>
      <c r="G52" s="69">
        <f>SUM(K47:K51)</f>
        <v>1</v>
      </c>
      <c r="H52" s="461"/>
      <c r="I52" s="462"/>
      <c r="J52" s="512"/>
      <c r="K52" s="71">
        <f>IF(G52=0,"",AVERAGE(K47:K51))</f>
        <v>1</v>
      </c>
      <c r="L52" s="38"/>
      <c r="M52" s="41"/>
      <c r="N52" s="96"/>
      <c r="O52" s="96"/>
      <c r="P52" s="97"/>
      <c r="Q52" s="97"/>
      <c r="R52" s="97"/>
      <c r="S52" s="97"/>
      <c r="T52" s="97"/>
      <c r="U52" s="97"/>
      <c r="V52" s="97"/>
      <c r="W52" s="97"/>
      <c r="X52" s="9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row>
    <row r="53" spans="1:54" s="95" customFormat="1" ht="15" customHeight="1" thickBot="1" x14ac:dyDescent="0.3">
      <c r="A53" s="25"/>
      <c r="B53" s="26"/>
      <c r="C53" s="27"/>
      <c r="D53" s="479">
        <v>5</v>
      </c>
      <c r="E53" s="492" t="s">
        <v>57</v>
      </c>
      <c r="F53" s="521"/>
      <c r="G53" s="465" t="s">
        <v>107</v>
      </c>
      <c r="H53" s="467" t="s">
        <v>198</v>
      </c>
      <c r="I53" s="467" t="s">
        <v>65</v>
      </c>
      <c r="J53" s="467" t="s">
        <v>109</v>
      </c>
      <c r="K53" s="469" t="s">
        <v>146</v>
      </c>
      <c r="L53" s="528" t="s">
        <v>203</v>
      </c>
      <c r="M53" s="517" t="s">
        <v>194</v>
      </c>
      <c r="N53" s="488" t="s">
        <v>192</v>
      </c>
      <c r="O53" s="488" t="s">
        <v>202</v>
      </c>
      <c r="P53" s="488" t="s">
        <v>193</v>
      </c>
      <c r="Q53" s="451" t="s">
        <v>68</v>
      </c>
      <c r="R53" s="452"/>
      <c r="S53" s="452"/>
      <c r="T53" s="452"/>
      <c r="U53" s="452"/>
      <c r="V53" s="452"/>
      <c r="W53" s="452"/>
      <c r="X53" s="453"/>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row>
    <row r="54" spans="1:54" s="95" customFormat="1" ht="33.75" customHeight="1" thickBot="1" x14ac:dyDescent="0.25">
      <c r="A54" s="8"/>
      <c r="B54" s="30"/>
      <c r="C54" s="27"/>
      <c r="D54" s="480"/>
      <c r="E54" s="494"/>
      <c r="F54" s="507"/>
      <c r="G54" s="466"/>
      <c r="H54" s="468"/>
      <c r="I54" s="468"/>
      <c r="J54" s="468"/>
      <c r="K54" s="470"/>
      <c r="L54" s="529"/>
      <c r="M54" s="522"/>
      <c r="N54" s="490"/>
      <c r="O54" s="490"/>
      <c r="P54" s="490"/>
      <c r="Q54" s="373" t="s">
        <v>272</v>
      </c>
      <c r="R54" s="380" t="s">
        <v>273</v>
      </c>
      <c r="S54" s="373" t="s">
        <v>272</v>
      </c>
      <c r="T54" s="394" t="s">
        <v>273</v>
      </c>
      <c r="U54" s="374" t="s">
        <v>272</v>
      </c>
      <c r="V54" s="394" t="s">
        <v>273</v>
      </c>
      <c r="W54" s="374" t="s">
        <v>272</v>
      </c>
      <c r="X54" s="395" t="s">
        <v>273</v>
      </c>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row>
    <row r="55" spans="1:54" s="82" customFormat="1" ht="50.25" customHeight="1" x14ac:dyDescent="0.2">
      <c r="A55" s="76"/>
      <c r="B55" s="77"/>
      <c r="C55" s="78"/>
      <c r="D55" s="480"/>
      <c r="E55" s="370" t="s">
        <v>55</v>
      </c>
      <c r="F55" s="130" t="s">
        <v>241</v>
      </c>
      <c r="G55" s="245" t="s">
        <v>67</v>
      </c>
      <c r="H55" s="196"/>
      <c r="I55" s="196"/>
      <c r="J55" s="196"/>
      <c r="K55" s="350">
        <f>IF(G55="X",1,IF(H55="X",0.5,IF(I55="X",0.001,IF(J55="X",""))))</f>
        <v>1</v>
      </c>
      <c r="L55" s="348">
        <v>0</v>
      </c>
      <c r="M55" s="349"/>
      <c r="N55" s="352"/>
      <c r="O55" s="257"/>
      <c r="P55" s="416"/>
      <c r="Q55" s="208"/>
      <c r="R55" s="209"/>
      <c r="S55" s="209"/>
      <c r="T55" s="209"/>
      <c r="U55" s="209"/>
      <c r="V55" s="209"/>
      <c r="W55" s="209"/>
      <c r="X55" s="49"/>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row>
    <row r="56" spans="1:54" s="82" customFormat="1" ht="29.25" customHeight="1" x14ac:dyDescent="0.2">
      <c r="A56" s="76"/>
      <c r="B56" s="77"/>
      <c r="C56" s="78"/>
      <c r="D56" s="480"/>
      <c r="E56" s="334" t="s">
        <v>134</v>
      </c>
      <c r="F56" s="379" t="s">
        <v>270</v>
      </c>
      <c r="G56" s="248"/>
      <c r="H56" s="347"/>
      <c r="I56" s="347"/>
      <c r="J56" s="347"/>
      <c r="K56" s="320" t="b">
        <f t="shared" ref="K56:K62" si="4">IF(G56="X",1,IF(H56="X",0.5,IF(I56="X",0.001,IF(J56="X",""))))</f>
        <v>0</v>
      </c>
      <c r="L56" s="268"/>
      <c r="M56" s="211"/>
      <c r="N56" s="353"/>
      <c r="O56" s="197"/>
      <c r="P56" s="417"/>
      <c r="Q56" s="214"/>
      <c r="R56" s="215"/>
      <c r="S56" s="215"/>
      <c r="T56" s="215"/>
      <c r="U56" s="215"/>
      <c r="V56" s="215"/>
      <c r="W56" s="215"/>
      <c r="X56" s="50"/>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row>
    <row r="57" spans="1:54" s="82" customFormat="1" ht="36.75" customHeight="1" x14ac:dyDescent="0.2">
      <c r="A57" s="76"/>
      <c r="B57" s="77"/>
      <c r="C57" s="78"/>
      <c r="D57" s="480"/>
      <c r="E57" s="334" t="s">
        <v>135</v>
      </c>
      <c r="F57" s="379" t="s">
        <v>267</v>
      </c>
      <c r="G57" s="248"/>
      <c r="H57" s="347"/>
      <c r="I57" s="347"/>
      <c r="J57" s="347"/>
      <c r="K57" s="320" t="b">
        <f t="shared" si="4"/>
        <v>0</v>
      </c>
      <c r="L57" s="268"/>
      <c r="M57" s="211"/>
      <c r="N57" s="353"/>
      <c r="O57" s="197"/>
      <c r="P57" s="417"/>
      <c r="Q57" s="214"/>
      <c r="R57" s="215"/>
      <c r="S57" s="215"/>
      <c r="T57" s="215"/>
      <c r="U57" s="215"/>
      <c r="V57" s="215"/>
      <c r="W57" s="215"/>
      <c r="X57" s="50"/>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row>
    <row r="58" spans="1:54" s="82" customFormat="1" ht="34.5" customHeight="1" x14ac:dyDescent="0.2">
      <c r="A58" s="76"/>
      <c r="B58" s="77"/>
      <c r="C58" s="78"/>
      <c r="D58" s="480"/>
      <c r="E58" s="334" t="s">
        <v>136</v>
      </c>
      <c r="F58" s="379" t="s">
        <v>242</v>
      </c>
      <c r="G58" s="248"/>
      <c r="H58" s="347"/>
      <c r="I58" s="347"/>
      <c r="J58" s="347"/>
      <c r="K58" s="320" t="b">
        <f t="shared" si="4"/>
        <v>0</v>
      </c>
      <c r="L58" s="268"/>
      <c r="M58" s="211"/>
      <c r="N58" s="353"/>
      <c r="O58" s="197"/>
      <c r="P58" s="417"/>
      <c r="Q58" s="214"/>
      <c r="R58" s="215"/>
      <c r="S58" s="215"/>
      <c r="T58" s="215"/>
      <c r="U58" s="215"/>
      <c r="V58" s="215"/>
      <c r="W58" s="215"/>
      <c r="X58" s="50"/>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row>
    <row r="59" spans="1:54" s="82" customFormat="1" ht="28.5" customHeight="1" x14ac:dyDescent="0.2">
      <c r="A59" s="76"/>
      <c r="B59" s="77"/>
      <c r="C59" s="78"/>
      <c r="D59" s="480"/>
      <c r="E59" s="334" t="s">
        <v>245</v>
      </c>
      <c r="F59" s="379" t="s">
        <v>243</v>
      </c>
      <c r="G59" s="248"/>
      <c r="H59" s="347"/>
      <c r="I59" s="347"/>
      <c r="J59" s="347"/>
      <c r="K59" s="320" t="b">
        <f t="shared" si="4"/>
        <v>0</v>
      </c>
      <c r="L59" s="268"/>
      <c r="M59" s="211"/>
      <c r="N59" s="353"/>
      <c r="O59" s="197"/>
      <c r="P59" s="417"/>
      <c r="Q59" s="214"/>
      <c r="R59" s="215"/>
      <c r="S59" s="215"/>
      <c r="T59" s="215"/>
      <c r="U59" s="215"/>
      <c r="V59" s="215"/>
      <c r="W59" s="215"/>
      <c r="X59" s="50"/>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row>
    <row r="60" spans="1:54" s="82" customFormat="1" ht="40.5" customHeight="1" x14ac:dyDescent="0.2">
      <c r="A60" s="76"/>
      <c r="B60" s="77"/>
      <c r="C60" s="78"/>
      <c r="D60" s="480"/>
      <c r="E60" s="334" t="s">
        <v>246</v>
      </c>
      <c r="F60" s="379" t="s">
        <v>244</v>
      </c>
      <c r="G60" s="248"/>
      <c r="H60" s="347"/>
      <c r="I60" s="347"/>
      <c r="J60" s="347"/>
      <c r="K60" s="320" t="b">
        <f t="shared" si="4"/>
        <v>0</v>
      </c>
      <c r="L60" s="268"/>
      <c r="M60" s="211"/>
      <c r="N60" s="353"/>
      <c r="O60" s="197"/>
      <c r="P60" s="417"/>
      <c r="Q60" s="214"/>
      <c r="R60" s="215"/>
      <c r="S60" s="215"/>
      <c r="T60" s="215"/>
      <c r="U60" s="215"/>
      <c r="V60" s="215"/>
      <c r="W60" s="215"/>
      <c r="X60" s="50"/>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row>
    <row r="61" spans="1:54" s="82" customFormat="1" ht="39" customHeight="1" x14ac:dyDescent="0.2">
      <c r="A61" s="76"/>
      <c r="B61" s="77"/>
      <c r="C61" s="78"/>
      <c r="D61" s="480"/>
      <c r="E61" s="334" t="s">
        <v>247</v>
      </c>
      <c r="F61" s="379" t="s">
        <v>271</v>
      </c>
      <c r="G61" s="248"/>
      <c r="H61" s="347"/>
      <c r="I61" s="347"/>
      <c r="J61" s="347"/>
      <c r="K61" s="320" t="b">
        <f t="shared" si="4"/>
        <v>0</v>
      </c>
      <c r="L61" s="268"/>
      <c r="M61" s="211"/>
      <c r="N61" s="353"/>
      <c r="O61" s="197"/>
      <c r="P61" s="417"/>
      <c r="Q61" s="214"/>
      <c r="R61" s="215"/>
      <c r="S61" s="215"/>
      <c r="T61" s="215"/>
      <c r="U61" s="215"/>
      <c r="V61" s="215"/>
      <c r="W61" s="215"/>
      <c r="X61" s="50"/>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row>
    <row r="62" spans="1:54" s="82" customFormat="1" ht="36.75" customHeight="1" thickBot="1" x14ac:dyDescent="0.25">
      <c r="A62" s="76"/>
      <c r="B62" s="77"/>
      <c r="C62" s="78"/>
      <c r="D62" s="480"/>
      <c r="E62" s="371" t="s">
        <v>248</v>
      </c>
      <c r="F62" s="118" t="s">
        <v>268</v>
      </c>
      <c r="G62" s="372"/>
      <c r="H62" s="351"/>
      <c r="I62" s="351"/>
      <c r="J62" s="351"/>
      <c r="K62" s="321" t="b">
        <f t="shared" si="4"/>
        <v>0</v>
      </c>
      <c r="L62" s="273"/>
      <c r="M62" s="218"/>
      <c r="N62" s="354"/>
      <c r="O62" s="204"/>
      <c r="P62" s="418"/>
      <c r="Q62" s="221"/>
      <c r="R62" s="222"/>
      <c r="S62" s="222"/>
      <c r="T62" s="222"/>
      <c r="U62" s="222"/>
      <c r="V62" s="222"/>
      <c r="W62" s="222"/>
      <c r="X62" s="223"/>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row>
    <row r="63" spans="1:54" ht="15" customHeight="1" thickBot="1" x14ac:dyDescent="0.3">
      <c r="A63" s="25"/>
      <c r="B63" s="26"/>
      <c r="D63" s="482"/>
      <c r="E63" s="494" t="s">
        <v>161</v>
      </c>
      <c r="F63" s="550"/>
      <c r="G63" s="69">
        <f>SUM(K55:K62)</f>
        <v>1</v>
      </c>
      <c r="H63" s="461"/>
      <c r="I63" s="462"/>
      <c r="J63" s="512"/>
      <c r="K63" s="71">
        <f>IF(G63=0,"",AVERAGE(K55:K62))</f>
        <v>1</v>
      </c>
      <c r="L63" s="461"/>
      <c r="M63" s="463"/>
      <c r="N63" s="463"/>
      <c r="O63" s="463"/>
      <c r="P63" s="463"/>
      <c r="Q63" s="463"/>
      <c r="R63" s="463"/>
      <c r="S63" s="463"/>
      <c r="T63" s="463"/>
      <c r="U63" s="463"/>
      <c r="V63" s="463"/>
      <c r="W63" s="463"/>
      <c r="X63" s="464"/>
    </row>
    <row r="64" spans="1:54" ht="27.75" customHeight="1" thickBot="1" x14ac:dyDescent="0.3">
      <c r="D64" s="479">
        <v>6</v>
      </c>
      <c r="E64" s="562" t="s">
        <v>74</v>
      </c>
      <c r="F64" s="563"/>
      <c r="G64" s="465" t="s">
        <v>107</v>
      </c>
      <c r="H64" s="467" t="s">
        <v>198</v>
      </c>
      <c r="I64" s="467" t="s">
        <v>65</v>
      </c>
      <c r="J64" s="467" t="s">
        <v>109</v>
      </c>
      <c r="K64" s="469" t="s">
        <v>146</v>
      </c>
      <c r="L64" s="514" t="s">
        <v>203</v>
      </c>
      <c r="M64" s="479" t="s">
        <v>194</v>
      </c>
      <c r="N64" s="455" t="s">
        <v>192</v>
      </c>
      <c r="O64" s="488" t="s">
        <v>202</v>
      </c>
      <c r="P64" s="455" t="s">
        <v>193</v>
      </c>
      <c r="Q64" s="451" t="s">
        <v>68</v>
      </c>
      <c r="R64" s="452"/>
      <c r="S64" s="452"/>
      <c r="T64" s="452"/>
      <c r="U64" s="452"/>
      <c r="V64" s="452"/>
      <c r="W64" s="452"/>
      <c r="X64" s="453"/>
    </row>
    <row r="65" spans="1:54" ht="28.5" customHeight="1" thickBot="1" x14ac:dyDescent="0.25">
      <c r="D65" s="480"/>
      <c r="E65" s="106" t="s">
        <v>69</v>
      </c>
      <c r="F65" s="105"/>
      <c r="G65" s="466"/>
      <c r="H65" s="468"/>
      <c r="I65" s="468"/>
      <c r="J65" s="468"/>
      <c r="K65" s="470"/>
      <c r="L65" s="546"/>
      <c r="M65" s="482"/>
      <c r="N65" s="527"/>
      <c r="O65" s="490"/>
      <c r="P65" s="527"/>
      <c r="Q65" s="373" t="s">
        <v>272</v>
      </c>
      <c r="R65" s="380" t="s">
        <v>273</v>
      </c>
      <c r="S65" s="373" t="s">
        <v>272</v>
      </c>
      <c r="T65" s="394" t="s">
        <v>273</v>
      </c>
      <c r="U65" s="374" t="s">
        <v>272</v>
      </c>
      <c r="V65" s="394" t="s">
        <v>273</v>
      </c>
      <c r="W65" s="374" t="s">
        <v>272</v>
      </c>
      <c r="X65" s="395" t="s">
        <v>273</v>
      </c>
    </row>
    <row r="66" spans="1:54" s="82" customFormat="1" ht="120.75" customHeight="1" thickBot="1" x14ac:dyDescent="0.25">
      <c r="A66" s="76"/>
      <c r="B66" s="77"/>
      <c r="C66" s="78"/>
      <c r="D66" s="480"/>
      <c r="E66" s="107" t="s">
        <v>54</v>
      </c>
      <c r="F66" s="123" t="s">
        <v>266</v>
      </c>
      <c r="G66" s="202" t="s">
        <v>67</v>
      </c>
      <c r="H66" s="203"/>
      <c r="I66" s="203"/>
      <c r="J66" s="203"/>
      <c r="K66" s="322">
        <f>IF(G66="X",1,IF(H66="X",0.5,IF(I66="X",0.001,IF(J66="X",""))))</f>
        <v>1</v>
      </c>
      <c r="L66" s="239">
        <v>0</v>
      </c>
      <c r="M66" s="240"/>
      <c r="N66" s="241"/>
      <c r="O66" s="197"/>
      <c r="P66" s="241"/>
      <c r="Q66" s="396"/>
      <c r="R66" s="397"/>
      <c r="S66" s="397"/>
      <c r="T66" s="397"/>
      <c r="U66" s="242"/>
      <c r="V66" s="242"/>
      <c r="W66" s="242"/>
      <c r="X66" s="243"/>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row>
    <row r="67" spans="1:54" ht="14.65" customHeight="1" thickBot="1" x14ac:dyDescent="0.25">
      <c r="B67" s="33"/>
      <c r="D67" s="480"/>
      <c r="E67" s="526" t="s">
        <v>79</v>
      </c>
      <c r="F67" s="505"/>
      <c r="G67" s="505"/>
      <c r="H67" s="505"/>
      <c r="I67" s="505"/>
      <c r="J67" s="505"/>
      <c r="K67" s="505"/>
      <c r="L67" s="505"/>
      <c r="M67" s="505"/>
      <c r="N67" s="505"/>
      <c r="O67" s="505"/>
      <c r="P67" s="505"/>
      <c r="Q67" s="506"/>
      <c r="R67" s="506"/>
      <c r="S67" s="506"/>
      <c r="T67" s="506"/>
      <c r="U67" s="506"/>
      <c r="V67" s="506"/>
      <c r="W67" s="506"/>
      <c r="X67" s="507"/>
    </row>
    <row r="68" spans="1:54" s="82" customFormat="1" ht="24" x14ac:dyDescent="0.2">
      <c r="A68" s="76"/>
      <c r="B68" s="77"/>
      <c r="C68" s="78"/>
      <c r="D68" s="480"/>
      <c r="E68" s="88" t="s">
        <v>53</v>
      </c>
      <c r="F68" s="108" t="s">
        <v>96</v>
      </c>
      <c r="G68" s="196" t="s">
        <v>67</v>
      </c>
      <c r="H68" s="196"/>
      <c r="I68" s="196"/>
      <c r="J68" s="196"/>
      <c r="K68" s="324">
        <f t="shared" ref="K68:K70" si="5">IF(G68="X",1,IF(H68="X",0.5,IF(I68="X",0.001,IF(J68="X",""))))</f>
        <v>1</v>
      </c>
      <c r="L68" s="244">
        <v>0</v>
      </c>
      <c r="M68" s="245"/>
      <c r="N68" s="246"/>
      <c r="O68" s="197"/>
      <c r="P68" s="421"/>
      <c r="Q68" s="403"/>
      <c r="R68" s="404"/>
      <c r="S68" s="404"/>
      <c r="T68" s="404"/>
      <c r="U68" s="209"/>
      <c r="V68" s="209"/>
      <c r="W68" s="209"/>
      <c r="X68" s="49"/>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row>
    <row r="69" spans="1:54" s="82" customFormat="1" ht="36" x14ac:dyDescent="0.2">
      <c r="A69" s="76"/>
      <c r="B69" s="77"/>
      <c r="C69" s="78"/>
      <c r="D69" s="480"/>
      <c r="E69" s="89" t="s">
        <v>51</v>
      </c>
      <c r="F69" s="91" t="s">
        <v>97</v>
      </c>
      <c r="G69" s="196" t="s">
        <v>67</v>
      </c>
      <c r="H69" s="196"/>
      <c r="I69" s="196"/>
      <c r="J69" s="196"/>
      <c r="K69" s="323">
        <f t="shared" si="5"/>
        <v>1</v>
      </c>
      <c r="L69" s="247">
        <v>0</v>
      </c>
      <c r="M69" s="248"/>
      <c r="N69" s="249"/>
      <c r="O69" s="197"/>
      <c r="P69" s="422"/>
      <c r="Q69" s="405"/>
      <c r="R69" s="249"/>
      <c r="S69" s="249"/>
      <c r="T69" s="249"/>
      <c r="U69" s="215"/>
      <c r="V69" s="215"/>
      <c r="W69" s="215"/>
      <c r="X69" s="50"/>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row>
    <row r="70" spans="1:54" s="82" customFormat="1" ht="14.65" customHeight="1" thickBot="1" x14ac:dyDescent="0.25">
      <c r="A70" s="76"/>
      <c r="B70" s="77"/>
      <c r="C70" s="78"/>
      <c r="D70" s="480"/>
      <c r="E70" s="90" t="s">
        <v>49</v>
      </c>
      <c r="F70" s="109" t="s">
        <v>98</v>
      </c>
      <c r="G70" s="250" t="s">
        <v>67</v>
      </c>
      <c r="H70" s="250"/>
      <c r="I70" s="250"/>
      <c r="J70" s="250"/>
      <c r="K70" s="325">
        <f t="shared" si="5"/>
        <v>1</v>
      </c>
      <c r="L70" s="251">
        <v>0</v>
      </c>
      <c r="M70" s="252"/>
      <c r="N70" s="253"/>
      <c r="O70" s="197"/>
      <c r="P70" s="423"/>
      <c r="Q70" s="406"/>
      <c r="R70" s="407"/>
      <c r="S70" s="407"/>
      <c r="T70" s="407"/>
      <c r="U70" s="222"/>
      <c r="V70" s="222"/>
      <c r="W70" s="222"/>
      <c r="X70" s="223"/>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row>
    <row r="71" spans="1:54" ht="15" customHeight="1" thickBot="1" x14ac:dyDescent="0.3">
      <c r="A71" s="25"/>
      <c r="B71" s="26"/>
      <c r="D71" s="482"/>
      <c r="E71" s="110" t="s">
        <v>162</v>
      </c>
      <c r="F71" s="111"/>
      <c r="G71" s="69">
        <f>SUM(K66:K70)</f>
        <v>4</v>
      </c>
      <c r="H71" s="46"/>
      <c r="I71" s="47"/>
      <c r="J71" s="48"/>
      <c r="K71" s="71">
        <f>IF(G71=0,"",AVERAGE(K66:K70))</f>
        <v>1</v>
      </c>
      <c r="L71" s="53"/>
      <c r="M71" s="112"/>
      <c r="N71" s="113"/>
      <c r="O71" s="113"/>
      <c r="P71" s="114"/>
      <c r="Q71" s="419"/>
      <c r="R71" s="419"/>
      <c r="S71" s="419"/>
      <c r="T71" s="419"/>
      <c r="U71" s="419"/>
      <c r="V71" s="419"/>
      <c r="W71" s="419"/>
      <c r="X71" s="420"/>
    </row>
    <row r="72" spans="1:54" ht="15.75" customHeight="1" thickBot="1" x14ac:dyDescent="0.3">
      <c r="D72" s="479">
        <v>7</v>
      </c>
      <c r="E72" s="116" t="s">
        <v>78</v>
      </c>
      <c r="F72" s="115"/>
      <c r="G72" s="465" t="s">
        <v>107</v>
      </c>
      <c r="H72" s="467" t="s">
        <v>198</v>
      </c>
      <c r="I72" s="467" t="s">
        <v>65</v>
      </c>
      <c r="J72" s="467" t="s">
        <v>109</v>
      </c>
      <c r="K72" s="469" t="s">
        <v>146</v>
      </c>
      <c r="L72" s="514" t="s">
        <v>203</v>
      </c>
      <c r="M72" s="479" t="s">
        <v>194</v>
      </c>
      <c r="N72" s="455" t="s">
        <v>192</v>
      </c>
      <c r="O72" s="488" t="s">
        <v>202</v>
      </c>
      <c r="P72" s="455" t="s">
        <v>193</v>
      </c>
      <c r="Q72" s="451" t="s">
        <v>68</v>
      </c>
      <c r="R72" s="452"/>
      <c r="S72" s="452"/>
      <c r="T72" s="452"/>
      <c r="U72" s="452"/>
      <c r="V72" s="452"/>
      <c r="W72" s="452"/>
      <c r="X72" s="453"/>
    </row>
    <row r="73" spans="1:54" ht="30" customHeight="1" thickBot="1" x14ac:dyDescent="0.25">
      <c r="D73" s="480"/>
      <c r="E73" s="51" t="s">
        <v>69</v>
      </c>
      <c r="F73" s="57"/>
      <c r="G73" s="466"/>
      <c r="H73" s="468"/>
      <c r="I73" s="468"/>
      <c r="J73" s="468"/>
      <c r="K73" s="470"/>
      <c r="L73" s="515"/>
      <c r="M73" s="480"/>
      <c r="N73" s="516"/>
      <c r="O73" s="490"/>
      <c r="P73" s="516"/>
      <c r="Q73" s="373" t="s">
        <v>272</v>
      </c>
      <c r="R73" s="380" t="s">
        <v>273</v>
      </c>
      <c r="S73" s="373" t="s">
        <v>272</v>
      </c>
      <c r="T73" s="394" t="s">
        <v>273</v>
      </c>
      <c r="U73" s="374" t="s">
        <v>272</v>
      </c>
      <c r="V73" s="394" t="s">
        <v>273</v>
      </c>
      <c r="W73" s="374" t="s">
        <v>272</v>
      </c>
      <c r="X73" s="395" t="s">
        <v>273</v>
      </c>
    </row>
    <row r="74" spans="1:54" s="82" customFormat="1" ht="128.25" customHeight="1" thickBot="1" x14ac:dyDescent="0.25">
      <c r="A74" s="76"/>
      <c r="B74" s="77"/>
      <c r="C74" s="78"/>
      <c r="D74" s="480"/>
      <c r="E74" s="102" t="s">
        <v>47</v>
      </c>
      <c r="F74" s="123" t="s">
        <v>266</v>
      </c>
      <c r="G74" s="202"/>
      <c r="H74" s="203"/>
      <c r="I74" s="203"/>
      <c r="J74" s="203"/>
      <c r="K74" s="322" t="b">
        <f>IF(G74="X",1,IF(H74="X",0.5,IF(I74="X",0.001,IF(J74="X",""))))</f>
        <v>0</v>
      </c>
      <c r="L74" s="254">
        <v>0</v>
      </c>
      <c r="M74" s="255"/>
      <c r="N74" s="256"/>
      <c r="O74" s="257"/>
      <c r="P74" s="256"/>
      <c r="Q74" s="396"/>
      <c r="R74" s="397"/>
      <c r="S74" s="397"/>
      <c r="T74" s="397"/>
      <c r="U74" s="242"/>
      <c r="V74" s="242"/>
      <c r="W74" s="242"/>
      <c r="X74" s="243"/>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row>
    <row r="75" spans="1:54" ht="14.65" customHeight="1" thickBot="1" x14ac:dyDescent="0.25">
      <c r="B75" s="33"/>
      <c r="D75" s="480"/>
      <c r="E75" s="492" t="s">
        <v>79</v>
      </c>
      <c r="F75" s="505"/>
      <c r="G75" s="505"/>
      <c r="H75" s="505"/>
      <c r="I75" s="505"/>
      <c r="J75" s="505"/>
      <c r="K75" s="505"/>
      <c r="L75" s="505"/>
      <c r="M75" s="505"/>
      <c r="N75" s="505"/>
      <c r="O75" s="505"/>
      <c r="P75" s="505"/>
      <c r="Q75" s="506"/>
      <c r="R75" s="506"/>
      <c r="S75" s="506"/>
      <c r="T75" s="506"/>
      <c r="U75" s="506"/>
      <c r="V75" s="506"/>
      <c r="W75" s="506"/>
      <c r="X75" s="507"/>
    </row>
    <row r="76" spans="1:54" s="82" customFormat="1" ht="84" x14ac:dyDescent="0.2">
      <c r="A76" s="76"/>
      <c r="B76" s="77"/>
      <c r="C76" s="78"/>
      <c r="D76" s="481"/>
      <c r="E76" s="79" t="s">
        <v>147</v>
      </c>
      <c r="F76" s="355" t="s">
        <v>80</v>
      </c>
      <c r="G76" s="187"/>
      <c r="H76" s="188"/>
      <c r="I76" s="188"/>
      <c r="J76" s="188"/>
      <c r="K76" s="319" t="b">
        <f>IF(G76="X",1,IF(H76="X",0.5,IF(I76="X",0.001,IF(J76="X",""))))</f>
        <v>0</v>
      </c>
      <c r="L76" s="258">
        <v>0</v>
      </c>
      <c r="M76" s="190"/>
      <c r="N76" s="259"/>
      <c r="O76" s="197"/>
      <c r="P76" s="259"/>
      <c r="Q76" s="403"/>
      <c r="R76" s="404"/>
      <c r="S76" s="404"/>
      <c r="T76" s="404"/>
      <c r="U76" s="209"/>
      <c r="V76" s="209"/>
      <c r="W76" s="209"/>
      <c r="X76" s="49"/>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row>
    <row r="77" spans="1:54" s="82" customFormat="1" ht="24" x14ac:dyDescent="0.2">
      <c r="A77" s="76"/>
      <c r="B77" s="77"/>
      <c r="C77" s="78"/>
      <c r="D77" s="481"/>
      <c r="E77" s="83" t="s">
        <v>148</v>
      </c>
      <c r="F77" s="356" t="s">
        <v>81</v>
      </c>
      <c r="G77" s="195"/>
      <c r="H77" s="196"/>
      <c r="I77" s="196"/>
      <c r="J77" s="196"/>
      <c r="K77" s="320" t="b">
        <f t="shared" ref="K77:K80" si="6">IF(G77="X",1,IF(H77="X",0.5,IF(I77="X",0.001,IF(J77="X",""))))</f>
        <v>0</v>
      </c>
      <c r="L77" s="210">
        <v>0</v>
      </c>
      <c r="M77" s="197"/>
      <c r="N77" s="213"/>
      <c r="O77" s="197"/>
      <c r="P77" s="213"/>
      <c r="Q77" s="405"/>
      <c r="R77" s="249"/>
      <c r="S77" s="249"/>
      <c r="T77" s="249"/>
      <c r="U77" s="215"/>
      <c r="V77" s="215"/>
      <c r="W77" s="215"/>
      <c r="X77" s="50"/>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row>
    <row r="78" spans="1:54" s="82" customFormat="1" ht="24" x14ac:dyDescent="0.2">
      <c r="A78" s="76"/>
      <c r="B78" s="77"/>
      <c r="C78" s="78"/>
      <c r="D78" s="481"/>
      <c r="E78" s="83" t="s">
        <v>249</v>
      </c>
      <c r="F78" s="356" t="s">
        <v>82</v>
      </c>
      <c r="G78" s="195" t="s">
        <v>67</v>
      </c>
      <c r="H78" s="196"/>
      <c r="I78" s="196"/>
      <c r="J78" s="196"/>
      <c r="K78" s="320">
        <f t="shared" si="6"/>
        <v>1</v>
      </c>
      <c r="L78" s="210">
        <v>0</v>
      </c>
      <c r="M78" s="197"/>
      <c r="N78" s="213"/>
      <c r="O78" s="197"/>
      <c r="P78" s="213"/>
      <c r="Q78" s="405"/>
      <c r="R78" s="249"/>
      <c r="S78" s="249"/>
      <c r="T78" s="249"/>
      <c r="U78" s="215"/>
      <c r="V78" s="215"/>
      <c r="W78" s="215"/>
      <c r="X78" s="50"/>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row>
    <row r="79" spans="1:54" s="82" customFormat="1" ht="36" x14ac:dyDescent="0.2">
      <c r="A79" s="76"/>
      <c r="B79" s="77"/>
      <c r="C79" s="78"/>
      <c r="D79" s="481"/>
      <c r="E79" s="83" t="s">
        <v>250</v>
      </c>
      <c r="F79" s="356" t="s">
        <v>83</v>
      </c>
      <c r="G79" s="195"/>
      <c r="H79" s="196"/>
      <c r="I79" s="196"/>
      <c r="J79" s="196"/>
      <c r="K79" s="320" t="b">
        <f t="shared" si="6"/>
        <v>0</v>
      </c>
      <c r="L79" s="210">
        <v>0</v>
      </c>
      <c r="M79" s="197"/>
      <c r="N79" s="213"/>
      <c r="O79" s="197"/>
      <c r="P79" s="213"/>
      <c r="Q79" s="405"/>
      <c r="R79" s="249"/>
      <c r="S79" s="249"/>
      <c r="T79" s="249"/>
      <c r="U79" s="215"/>
      <c r="V79" s="215"/>
      <c r="W79" s="215"/>
      <c r="X79" s="50"/>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row>
    <row r="80" spans="1:54" s="82" customFormat="1" ht="84.75" thickBot="1" x14ac:dyDescent="0.25">
      <c r="A80" s="76"/>
      <c r="B80" s="77"/>
      <c r="C80" s="78"/>
      <c r="D80" s="481"/>
      <c r="E80" s="86" t="s">
        <v>251</v>
      </c>
      <c r="F80" s="357" t="s">
        <v>205</v>
      </c>
      <c r="G80" s="202"/>
      <c r="H80" s="203"/>
      <c r="I80" s="203"/>
      <c r="J80" s="203"/>
      <c r="K80" s="321" t="b">
        <f t="shared" si="6"/>
        <v>0</v>
      </c>
      <c r="L80" s="260">
        <v>0</v>
      </c>
      <c r="M80" s="261"/>
      <c r="N80" s="262"/>
      <c r="O80" s="261"/>
      <c r="P80" s="262"/>
      <c r="Q80" s="406"/>
      <c r="R80" s="407"/>
      <c r="S80" s="407"/>
      <c r="T80" s="407"/>
      <c r="U80" s="222"/>
      <c r="V80" s="222"/>
      <c r="W80" s="222"/>
      <c r="X80" s="223"/>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row>
    <row r="81" spans="1:54" ht="14.65" customHeight="1" thickBot="1" x14ac:dyDescent="0.3">
      <c r="A81" s="25"/>
      <c r="B81" s="26"/>
      <c r="D81" s="482"/>
      <c r="E81" s="119" t="s">
        <v>163</v>
      </c>
      <c r="F81" s="111"/>
      <c r="G81" s="69">
        <f>SUM(K76:K80)</f>
        <v>1</v>
      </c>
      <c r="H81" s="46"/>
      <c r="I81" s="47"/>
      <c r="J81" s="48"/>
      <c r="K81" s="71">
        <f>IF(G81=0,"",AVERAGE(K76:K80))</f>
        <v>1</v>
      </c>
      <c r="L81" s="461"/>
      <c r="M81" s="462"/>
      <c r="N81" s="462"/>
      <c r="O81" s="462"/>
      <c r="P81" s="462"/>
      <c r="Q81" s="463"/>
      <c r="R81" s="463"/>
      <c r="S81" s="463"/>
      <c r="T81" s="463"/>
      <c r="U81" s="463"/>
      <c r="V81" s="463"/>
      <c r="W81" s="463"/>
      <c r="X81" s="464"/>
    </row>
    <row r="82" spans="1:54" ht="15.75" customHeight="1" thickBot="1" x14ac:dyDescent="0.3">
      <c r="D82" s="479">
        <v>8</v>
      </c>
      <c r="E82" s="368" t="s">
        <v>178</v>
      </c>
      <c r="F82" s="115"/>
      <c r="G82" s="465" t="s">
        <v>107</v>
      </c>
      <c r="H82" s="467" t="s">
        <v>198</v>
      </c>
      <c r="I82" s="467" t="s">
        <v>65</v>
      </c>
      <c r="J82" s="467" t="s">
        <v>109</v>
      </c>
      <c r="K82" s="469" t="s">
        <v>146</v>
      </c>
      <c r="L82" s="514" t="s">
        <v>203</v>
      </c>
      <c r="M82" s="479" t="s">
        <v>194</v>
      </c>
      <c r="N82" s="455" t="s">
        <v>192</v>
      </c>
      <c r="O82" s="488" t="s">
        <v>202</v>
      </c>
      <c r="P82" s="455" t="s">
        <v>193</v>
      </c>
      <c r="Q82" s="451" t="s">
        <v>68</v>
      </c>
      <c r="R82" s="452"/>
      <c r="S82" s="452"/>
      <c r="T82" s="452"/>
      <c r="U82" s="452"/>
      <c r="V82" s="452"/>
      <c r="W82" s="452"/>
      <c r="X82" s="453"/>
    </row>
    <row r="83" spans="1:54" ht="33" customHeight="1" thickBot="1" x14ac:dyDescent="0.25">
      <c r="D83" s="480"/>
      <c r="E83" s="119" t="s">
        <v>69</v>
      </c>
      <c r="F83" s="367"/>
      <c r="G83" s="466"/>
      <c r="H83" s="468"/>
      <c r="I83" s="468"/>
      <c r="J83" s="468"/>
      <c r="K83" s="470"/>
      <c r="L83" s="515"/>
      <c r="M83" s="480"/>
      <c r="N83" s="516"/>
      <c r="O83" s="490"/>
      <c r="P83" s="516"/>
      <c r="Q83" s="373" t="s">
        <v>272</v>
      </c>
      <c r="R83" s="380" t="s">
        <v>273</v>
      </c>
      <c r="S83" s="373" t="s">
        <v>272</v>
      </c>
      <c r="T83" s="394" t="s">
        <v>273</v>
      </c>
      <c r="U83" s="374" t="s">
        <v>272</v>
      </c>
      <c r="V83" s="394" t="s">
        <v>273</v>
      </c>
      <c r="W83" s="374" t="s">
        <v>272</v>
      </c>
      <c r="X83" s="395" t="s">
        <v>273</v>
      </c>
    </row>
    <row r="84" spans="1:54" s="82" customFormat="1" ht="121.5" customHeight="1" x14ac:dyDescent="0.2">
      <c r="A84" s="76"/>
      <c r="B84" s="77"/>
      <c r="C84" s="78"/>
      <c r="D84" s="480"/>
      <c r="E84" s="79" t="s">
        <v>46</v>
      </c>
      <c r="F84" s="123" t="s">
        <v>266</v>
      </c>
      <c r="G84" s="187" t="s">
        <v>67</v>
      </c>
      <c r="H84" s="188"/>
      <c r="I84" s="188"/>
      <c r="J84" s="188"/>
      <c r="K84" s="319">
        <f t="shared" ref="K84:K86" si="7">IF(G84="X",1,IF(H84="X",0.5,IF(I84="X",0.001,IF(J84="X",""))))</f>
        <v>1</v>
      </c>
      <c r="L84" s="224">
        <v>0</v>
      </c>
      <c r="M84" s="190"/>
      <c r="N84" s="225"/>
      <c r="O84" s="197"/>
      <c r="P84" s="225"/>
      <c r="Q84" s="411"/>
      <c r="R84" s="412"/>
      <c r="S84" s="412"/>
      <c r="T84" s="412"/>
      <c r="U84" s="226"/>
      <c r="V84" s="226"/>
      <c r="W84" s="226"/>
      <c r="X84" s="227"/>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row>
    <row r="85" spans="1:54" s="82" customFormat="1" ht="36" x14ac:dyDescent="0.2">
      <c r="A85" s="76"/>
      <c r="B85" s="77"/>
      <c r="C85" s="78"/>
      <c r="D85" s="480"/>
      <c r="E85" s="83" t="s">
        <v>149</v>
      </c>
      <c r="F85" s="124" t="s">
        <v>179</v>
      </c>
      <c r="G85" s="195"/>
      <c r="H85" s="196"/>
      <c r="I85" s="196"/>
      <c r="J85" s="196"/>
      <c r="K85" s="320" t="b">
        <f t="shared" si="7"/>
        <v>0</v>
      </c>
      <c r="L85" s="210">
        <v>0</v>
      </c>
      <c r="M85" s="197"/>
      <c r="N85" s="228"/>
      <c r="O85" s="197"/>
      <c r="P85" s="228"/>
      <c r="Q85" s="413"/>
      <c r="R85" s="410"/>
      <c r="S85" s="410"/>
      <c r="T85" s="410"/>
      <c r="U85" s="229"/>
      <c r="V85" s="229"/>
      <c r="W85" s="229"/>
      <c r="X85" s="230"/>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row>
    <row r="86" spans="1:54" s="82" customFormat="1" ht="24.75" thickBot="1" x14ac:dyDescent="0.25">
      <c r="A86" s="76"/>
      <c r="B86" s="77"/>
      <c r="C86" s="78"/>
      <c r="D86" s="480"/>
      <c r="E86" s="86" t="s">
        <v>150</v>
      </c>
      <c r="F86" s="87" t="s">
        <v>177</v>
      </c>
      <c r="G86" s="202"/>
      <c r="H86" s="203"/>
      <c r="I86" s="203"/>
      <c r="J86" s="203"/>
      <c r="K86" s="321" t="b">
        <f t="shared" si="7"/>
        <v>0</v>
      </c>
      <c r="L86" s="231">
        <v>0</v>
      </c>
      <c r="M86" s="204"/>
      <c r="N86" s="232"/>
      <c r="O86" s="197"/>
      <c r="P86" s="232"/>
      <c r="Q86" s="414"/>
      <c r="R86" s="415"/>
      <c r="S86" s="415"/>
      <c r="T86" s="415"/>
      <c r="U86" s="233"/>
      <c r="V86" s="233"/>
      <c r="W86" s="233"/>
      <c r="X86" s="234"/>
      <c r="Y86" s="76"/>
      <c r="Z86" s="76"/>
      <c r="AA86" s="76"/>
      <c r="AB86" s="76"/>
      <c r="AC86" s="76"/>
      <c r="AD86" s="76"/>
      <c r="AE86" s="122"/>
      <c r="AF86" s="76"/>
      <c r="AG86" s="76"/>
      <c r="AH86" s="76"/>
      <c r="AI86" s="76"/>
      <c r="AJ86" s="76"/>
      <c r="AK86" s="76"/>
      <c r="AL86" s="76"/>
      <c r="AM86" s="76"/>
      <c r="AN86" s="76"/>
      <c r="AO86" s="76"/>
      <c r="AP86" s="76"/>
      <c r="AQ86" s="76"/>
      <c r="AR86" s="76"/>
      <c r="AS86" s="76"/>
      <c r="AT86" s="76"/>
      <c r="AU86" s="76"/>
      <c r="AV86" s="76"/>
      <c r="AW86" s="76"/>
      <c r="AX86" s="76"/>
      <c r="AY86" s="76"/>
      <c r="AZ86" s="76"/>
      <c r="BA86" s="76"/>
      <c r="BB86" s="76"/>
    </row>
    <row r="87" spans="1:54" ht="14.65" customHeight="1" thickBot="1" x14ac:dyDescent="0.3">
      <c r="A87" s="25"/>
      <c r="B87" s="26"/>
      <c r="D87" s="482"/>
      <c r="E87" s="110" t="s">
        <v>184</v>
      </c>
      <c r="F87" s="111"/>
      <c r="G87" s="69">
        <f>SUM(K84:K86)</f>
        <v>1</v>
      </c>
      <c r="H87" s="46"/>
      <c r="I87" s="47"/>
      <c r="J87" s="48"/>
      <c r="K87" s="71">
        <f>IF(G87=0,"",AVERAGE(K84:K86))</f>
        <v>1</v>
      </c>
      <c r="L87" s="461"/>
      <c r="M87" s="462"/>
      <c r="N87" s="462"/>
      <c r="O87" s="462"/>
      <c r="P87" s="462"/>
      <c r="Q87" s="463"/>
      <c r="R87" s="463"/>
      <c r="S87" s="463"/>
      <c r="T87" s="463"/>
      <c r="U87" s="463"/>
      <c r="V87" s="463"/>
      <c r="W87" s="463"/>
      <c r="X87" s="464"/>
    </row>
    <row r="88" spans="1:54" ht="24.75" customHeight="1" thickBot="1" x14ac:dyDescent="0.3">
      <c r="D88" s="479">
        <v>9</v>
      </c>
      <c r="E88" s="368" t="s">
        <v>77</v>
      </c>
      <c r="F88" s="115"/>
      <c r="G88" s="465" t="s">
        <v>107</v>
      </c>
      <c r="H88" s="467" t="s">
        <v>198</v>
      </c>
      <c r="I88" s="467" t="s">
        <v>65</v>
      </c>
      <c r="J88" s="467" t="s">
        <v>109</v>
      </c>
      <c r="K88" s="469" t="s">
        <v>146</v>
      </c>
      <c r="L88" s="514" t="s">
        <v>203</v>
      </c>
      <c r="M88" s="479" t="s">
        <v>194</v>
      </c>
      <c r="N88" s="455" t="s">
        <v>192</v>
      </c>
      <c r="O88" s="488" t="s">
        <v>202</v>
      </c>
      <c r="P88" s="455" t="s">
        <v>193</v>
      </c>
      <c r="Q88" s="451" t="s">
        <v>68</v>
      </c>
      <c r="R88" s="452"/>
      <c r="S88" s="452"/>
      <c r="T88" s="452"/>
      <c r="U88" s="452"/>
      <c r="V88" s="452"/>
      <c r="W88" s="452"/>
      <c r="X88" s="453"/>
    </row>
    <row r="89" spans="1:54" ht="24.75" customHeight="1" thickBot="1" x14ac:dyDescent="0.25">
      <c r="D89" s="480"/>
      <c r="E89" s="51" t="s">
        <v>69</v>
      </c>
      <c r="F89" s="58"/>
      <c r="G89" s="466"/>
      <c r="H89" s="468"/>
      <c r="I89" s="468"/>
      <c r="J89" s="468"/>
      <c r="K89" s="470"/>
      <c r="L89" s="515"/>
      <c r="M89" s="480"/>
      <c r="N89" s="516"/>
      <c r="O89" s="490"/>
      <c r="P89" s="516"/>
      <c r="Q89" s="373" t="s">
        <v>272</v>
      </c>
      <c r="R89" s="380" t="s">
        <v>273</v>
      </c>
      <c r="S89" s="373" t="s">
        <v>272</v>
      </c>
      <c r="T89" s="394" t="s">
        <v>273</v>
      </c>
      <c r="U89" s="374" t="s">
        <v>272</v>
      </c>
      <c r="V89" s="394" t="s">
        <v>273</v>
      </c>
      <c r="W89" s="374" t="s">
        <v>272</v>
      </c>
      <c r="X89" s="395" t="s">
        <v>273</v>
      </c>
    </row>
    <row r="90" spans="1:54" s="82" customFormat="1" ht="108.75" thickBot="1" x14ac:dyDescent="0.25">
      <c r="A90" s="76"/>
      <c r="B90" s="77"/>
      <c r="C90" s="78"/>
      <c r="D90" s="480"/>
      <c r="E90" s="81" t="s">
        <v>44</v>
      </c>
      <c r="F90" s="123" t="s">
        <v>266</v>
      </c>
      <c r="G90" s="202" t="s">
        <v>67</v>
      </c>
      <c r="H90" s="203"/>
      <c r="I90" s="203"/>
      <c r="J90" s="203"/>
      <c r="K90" s="322">
        <f>IF(G90="X",1,IF(H90="X",0.5,IF(I90="X",0.001,IF(J90="X",""))))</f>
        <v>1</v>
      </c>
      <c r="L90" s="264">
        <v>0</v>
      </c>
      <c r="M90" s="255"/>
      <c r="N90" s="256"/>
      <c r="O90" s="257"/>
      <c r="P90" s="256"/>
      <c r="Q90" s="396"/>
      <c r="R90" s="397"/>
      <c r="S90" s="397"/>
      <c r="T90" s="397"/>
      <c r="U90" s="242"/>
      <c r="V90" s="242"/>
      <c r="W90" s="242"/>
      <c r="X90" s="243"/>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row>
    <row r="91" spans="1:54" ht="14.65" customHeight="1" thickBot="1" x14ac:dyDescent="0.25">
      <c r="B91" s="33"/>
      <c r="D91" s="480"/>
      <c r="E91" s="526" t="s">
        <v>79</v>
      </c>
      <c r="F91" s="505"/>
      <c r="G91" s="505"/>
      <c r="H91" s="505"/>
      <c r="I91" s="505"/>
      <c r="J91" s="505"/>
      <c r="K91" s="505"/>
      <c r="L91" s="505"/>
      <c r="M91" s="505"/>
      <c r="N91" s="505"/>
      <c r="O91" s="505"/>
      <c r="P91" s="505"/>
      <c r="Q91" s="506"/>
      <c r="R91" s="506"/>
      <c r="S91" s="506"/>
      <c r="T91" s="506"/>
      <c r="U91" s="506"/>
      <c r="V91" s="506"/>
      <c r="W91" s="506"/>
      <c r="X91" s="507"/>
    </row>
    <row r="92" spans="1:54" s="82" customFormat="1" ht="36" x14ac:dyDescent="0.2">
      <c r="A92" s="76"/>
      <c r="B92" s="77"/>
      <c r="C92" s="78"/>
      <c r="D92" s="480"/>
      <c r="E92" s="85" t="s">
        <v>43</v>
      </c>
      <c r="F92" s="117" t="s">
        <v>89</v>
      </c>
      <c r="G92" s="187" t="s">
        <v>67</v>
      </c>
      <c r="H92" s="188"/>
      <c r="I92" s="188"/>
      <c r="J92" s="188"/>
      <c r="K92" s="319">
        <f t="shared" ref="K92:K93" si="8">IF(G92="X",1,IF(H92="X",0.5,IF(I92="X",0.001,IF(J92="X",""))))</f>
        <v>1</v>
      </c>
      <c r="L92" s="258">
        <v>0</v>
      </c>
      <c r="M92" s="190"/>
      <c r="N92" s="259"/>
      <c r="O92" s="197"/>
      <c r="P92" s="259"/>
      <c r="Q92" s="403"/>
      <c r="R92" s="404"/>
      <c r="S92" s="404"/>
      <c r="T92" s="404"/>
      <c r="U92" s="209"/>
      <c r="V92" s="209"/>
      <c r="W92" s="209"/>
      <c r="X92" s="49"/>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row>
    <row r="93" spans="1:54" s="82" customFormat="1" ht="24.75" thickBot="1" x14ac:dyDescent="0.25">
      <c r="A93" s="76"/>
      <c r="B93" s="77"/>
      <c r="C93" s="78"/>
      <c r="D93" s="480"/>
      <c r="E93" s="86" t="s">
        <v>42</v>
      </c>
      <c r="F93" s="127" t="s">
        <v>128</v>
      </c>
      <c r="G93" s="202"/>
      <c r="H93" s="203"/>
      <c r="I93" s="203"/>
      <c r="J93" s="203"/>
      <c r="K93" s="321" t="b">
        <f t="shared" si="8"/>
        <v>0</v>
      </c>
      <c r="L93" s="231">
        <v>0</v>
      </c>
      <c r="M93" s="204"/>
      <c r="N93" s="220"/>
      <c r="O93" s="197"/>
      <c r="P93" s="220"/>
      <c r="Q93" s="406"/>
      <c r="R93" s="407"/>
      <c r="S93" s="407"/>
      <c r="T93" s="407"/>
      <c r="U93" s="222"/>
      <c r="V93" s="222"/>
      <c r="W93" s="222"/>
      <c r="X93" s="223"/>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row>
    <row r="94" spans="1:54" ht="15" customHeight="1" thickBot="1" x14ac:dyDescent="0.3">
      <c r="A94" s="25"/>
      <c r="B94" s="26"/>
      <c r="D94" s="522"/>
      <c r="E94" s="110" t="s">
        <v>164</v>
      </c>
      <c r="F94" s="111"/>
      <c r="G94" s="68">
        <f>SUM(K90:K93)</f>
        <v>2</v>
      </c>
      <c r="H94" s="46"/>
      <c r="I94" s="47"/>
      <c r="J94" s="48"/>
      <c r="K94" s="71">
        <f>IF(G94=0,"",AVERAGE(K90:K93))</f>
        <v>1</v>
      </c>
      <c r="L94" s="461"/>
      <c r="M94" s="462"/>
      <c r="N94" s="462"/>
      <c r="O94" s="462"/>
      <c r="P94" s="462"/>
      <c r="Q94" s="463"/>
      <c r="R94" s="463"/>
      <c r="S94" s="463"/>
      <c r="T94" s="463"/>
      <c r="U94" s="463"/>
      <c r="V94" s="463"/>
      <c r="W94" s="463"/>
      <c r="X94" s="464"/>
    </row>
    <row r="95" spans="1:54" ht="15.75" customHeight="1" thickBot="1" x14ac:dyDescent="0.3">
      <c r="D95" s="479">
        <v>10</v>
      </c>
      <c r="E95" s="129" t="s">
        <v>75</v>
      </c>
      <c r="F95" s="128"/>
      <c r="G95" s="465" t="s">
        <v>107</v>
      </c>
      <c r="H95" s="467" t="s">
        <v>198</v>
      </c>
      <c r="I95" s="467" t="s">
        <v>65</v>
      </c>
      <c r="J95" s="467" t="s">
        <v>109</v>
      </c>
      <c r="K95" s="469" t="s">
        <v>146</v>
      </c>
      <c r="L95" s="514" t="s">
        <v>203</v>
      </c>
      <c r="M95" s="479" t="s">
        <v>194</v>
      </c>
      <c r="N95" s="455" t="s">
        <v>192</v>
      </c>
      <c r="O95" s="488" t="s">
        <v>202</v>
      </c>
      <c r="P95" s="455" t="s">
        <v>193</v>
      </c>
      <c r="Q95" s="451" t="s">
        <v>68</v>
      </c>
      <c r="R95" s="452"/>
      <c r="S95" s="452"/>
      <c r="T95" s="452"/>
      <c r="U95" s="452"/>
      <c r="V95" s="452"/>
      <c r="W95" s="452"/>
      <c r="X95" s="453"/>
    </row>
    <row r="96" spans="1:54" ht="34.5" customHeight="1" thickBot="1" x14ac:dyDescent="0.25">
      <c r="D96" s="480"/>
      <c r="E96" s="106" t="s">
        <v>76</v>
      </c>
      <c r="F96" s="105"/>
      <c r="G96" s="466"/>
      <c r="H96" s="468"/>
      <c r="I96" s="468"/>
      <c r="J96" s="468"/>
      <c r="K96" s="470"/>
      <c r="L96" s="515"/>
      <c r="M96" s="480"/>
      <c r="N96" s="516"/>
      <c r="O96" s="490"/>
      <c r="P96" s="516"/>
      <c r="Q96" s="385" t="s">
        <v>272</v>
      </c>
      <c r="R96" s="389" t="s">
        <v>273</v>
      </c>
      <c r="S96" s="385" t="s">
        <v>272</v>
      </c>
      <c r="T96" s="386" t="s">
        <v>273</v>
      </c>
      <c r="U96" s="387" t="s">
        <v>272</v>
      </c>
      <c r="V96" s="386" t="s">
        <v>273</v>
      </c>
      <c r="W96" s="387" t="s">
        <v>272</v>
      </c>
      <c r="X96" s="388" t="s">
        <v>273</v>
      </c>
    </row>
    <row r="97" spans="1:54" ht="14.65" customHeight="1" thickBot="1" x14ac:dyDescent="0.25">
      <c r="D97" s="480"/>
      <c r="E97" s="493" t="s">
        <v>79</v>
      </c>
      <c r="F97" s="505"/>
      <c r="G97" s="505"/>
      <c r="H97" s="505"/>
      <c r="I97" s="505"/>
      <c r="J97" s="505"/>
      <c r="K97" s="505"/>
      <c r="L97" s="493"/>
      <c r="M97" s="505"/>
      <c r="N97" s="505"/>
      <c r="O97" s="505"/>
      <c r="P97" s="505"/>
      <c r="Q97" s="493"/>
      <c r="R97" s="493"/>
      <c r="S97" s="493"/>
      <c r="T97" s="493"/>
      <c r="U97" s="493"/>
      <c r="V97" s="493"/>
      <c r="W97" s="493"/>
      <c r="X97" s="521"/>
    </row>
    <row r="98" spans="1:54" s="82" customFormat="1" ht="36" x14ac:dyDescent="0.2">
      <c r="A98" s="76"/>
      <c r="B98" s="77"/>
      <c r="C98" s="78"/>
      <c r="D98" s="481"/>
      <c r="E98" s="79" t="s">
        <v>41</v>
      </c>
      <c r="F98" s="358" t="s">
        <v>113</v>
      </c>
      <c r="G98" s="187"/>
      <c r="H98" s="188"/>
      <c r="I98" s="188"/>
      <c r="J98" s="188"/>
      <c r="K98" s="327" t="b">
        <f t="shared" ref="K98:K101" si="9">IF(G98="X",1,IF(H98="X",0.5,IF(I98="X",0.001,IF(J98="X",""))))</f>
        <v>0</v>
      </c>
      <c r="L98" s="265">
        <v>0</v>
      </c>
      <c r="M98" s="266"/>
      <c r="N98" s="267"/>
      <c r="O98" s="197"/>
      <c r="P98" s="267"/>
      <c r="Q98" s="425"/>
      <c r="R98" s="426"/>
      <c r="S98" s="426"/>
      <c r="T98" s="426"/>
      <c r="U98" s="282"/>
      <c r="V98" s="282"/>
      <c r="W98" s="282"/>
      <c r="X98" s="283"/>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row>
    <row r="99" spans="1:54" s="82" customFormat="1" ht="54.75" customHeight="1" x14ac:dyDescent="0.2">
      <c r="A99" s="76"/>
      <c r="B99" s="77"/>
      <c r="C99" s="78"/>
      <c r="D99" s="481"/>
      <c r="E99" s="83" t="s">
        <v>151</v>
      </c>
      <c r="F99" s="359" t="s">
        <v>114</v>
      </c>
      <c r="G99" s="195" t="s">
        <v>67</v>
      </c>
      <c r="H99" s="196"/>
      <c r="I99" s="196"/>
      <c r="J99" s="196"/>
      <c r="K99" s="323">
        <f t="shared" si="9"/>
        <v>1</v>
      </c>
      <c r="L99" s="268">
        <v>0</v>
      </c>
      <c r="M99" s="269"/>
      <c r="N99" s="270"/>
      <c r="O99" s="197"/>
      <c r="P99" s="270"/>
      <c r="Q99" s="427"/>
      <c r="R99" s="424"/>
      <c r="S99" s="424"/>
      <c r="T99" s="424"/>
      <c r="U99" s="271"/>
      <c r="V99" s="271"/>
      <c r="W99" s="271"/>
      <c r="X99" s="272"/>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row>
    <row r="100" spans="1:54" s="82" customFormat="1" ht="41.1" customHeight="1" x14ac:dyDescent="0.2">
      <c r="A100" s="76"/>
      <c r="B100" s="77"/>
      <c r="C100" s="78"/>
      <c r="D100" s="481"/>
      <c r="E100" s="83" t="s">
        <v>152</v>
      </c>
      <c r="F100" s="356" t="s">
        <v>115</v>
      </c>
      <c r="G100" s="195"/>
      <c r="H100" s="196"/>
      <c r="I100" s="196"/>
      <c r="J100" s="196"/>
      <c r="K100" s="323" t="b">
        <f t="shared" si="9"/>
        <v>0</v>
      </c>
      <c r="L100" s="268">
        <v>0</v>
      </c>
      <c r="M100" s="269"/>
      <c r="N100" s="270"/>
      <c r="O100" s="197"/>
      <c r="P100" s="270"/>
      <c r="Q100" s="427"/>
      <c r="R100" s="424"/>
      <c r="S100" s="424"/>
      <c r="T100" s="424"/>
      <c r="U100" s="271"/>
      <c r="V100" s="271"/>
      <c r="W100" s="271"/>
      <c r="X100" s="272"/>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row>
    <row r="101" spans="1:54" s="82" customFormat="1" ht="24.75" thickBot="1" x14ac:dyDescent="0.25">
      <c r="A101" s="76"/>
      <c r="B101" s="77"/>
      <c r="C101" s="78"/>
      <c r="D101" s="481"/>
      <c r="E101" s="86" t="s">
        <v>252</v>
      </c>
      <c r="F101" s="357" t="s">
        <v>112</v>
      </c>
      <c r="G101" s="202"/>
      <c r="H101" s="203"/>
      <c r="I101" s="203"/>
      <c r="J101" s="203"/>
      <c r="K101" s="328" t="b">
        <f t="shared" si="9"/>
        <v>0</v>
      </c>
      <c r="L101" s="273">
        <v>0</v>
      </c>
      <c r="M101" s="274"/>
      <c r="N101" s="275"/>
      <c r="O101" s="197"/>
      <c r="P101" s="275"/>
      <c r="Q101" s="428"/>
      <c r="R101" s="429"/>
      <c r="S101" s="429"/>
      <c r="T101" s="429"/>
      <c r="U101" s="276"/>
      <c r="V101" s="276"/>
      <c r="W101" s="276"/>
      <c r="X101" s="277"/>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row>
    <row r="102" spans="1:54" ht="15" customHeight="1" thickBot="1" x14ac:dyDescent="0.3">
      <c r="A102" s="25"/>
      <c r="B102" s="26"/>
      <c r="D102" s="522"/>
      <c r="E102" s="119" t="s">
        <v>180</v>
      </c>
      <c r="F102" s="111"/>
      <c r="G102" s="68">
        <f>SUM(K98:K101)</f>
        <v>1</v>
      </c>
      <c r="H102" s="461"/>
      <c r="I102" s="462"/>
      <c r="J102" s="512"/>
      <c r="K102" s="71">
        <f>IF(G102=0,"",AVERAGE(K98:K101))</f>
        <v>1</v>
      </c>
      <c r="L102" s="522"/>
      <c r="M102" s="462"/>
      <c r="N102" s="462"/>
      <c r="O102" s="462"/>
      <c r="P102" s="462"/>
      <c r="Q102" s="463"/>
      <c r="R102" s="463"/>
      <c r="S102" s="463"/>
      <c r="T102" s="463"/>
      <c r="U102" s="463"/>
      <c r="V102" s="463"/>
      <c r="W102" s="463"/>
      <c r="X102" s="464"/>
    </row>
    <row r="103" spans="1:54" ht="15.75" customHeight="1" thickBot="1" x14ac:dyDescent="0.3">
      <c r="D103" s="479">
        <v>11</v>
      </c>
      <c r="E103" s="129" t="s">
        <v>154</v>
      </c>
      <c r="F103" s="128"/>
      <c r="G103" s="465" t="s">
        <v>107</v>
      </c>
      <c r="H103" s="467" t="s">
        <v>198</v>
      </c>
      <c r="I103" s="467" t="s">
        <v>65</v>
      </c>
      <c r="J103" s="467" t="s">
        <v>109</v>
      </c>
      <c r="K103" s="469" t="s">
        <v>146</v>
      </c>
      <c r="L103" s="514" t="s">
        <v>203</v>
      </c>
      <c r="M103" s="479" t="s">
        <v>194</v>
      </c>
      <c r="N103" s="455" t="s">
        <v>192</v>
      </c>
      <c r="O103" s="488" t="s">
        <v>202</v>
      </c>
      <c r="P103" s="455" t="s">
        <v>193</v>
      </c>
      <c r="Q103" s="451" t="s">
        <v>68</v>
      </c>
      <c r="R103" s="452"/>
      <c r="S103" s="452"/>
      <c r="T103" s="452"/>
      <c r="U103" s="452"/>
      <c r="V103" s="452"/>
      <c r="W103" s="452"/>
      <c r="X103" s="453"/>
    </row>
    <row r="104" spans="1:54" ht="30.75" customHeight="1" thickBot="1" x14ac:dyDescent="0.25">
      <c r="D104" s="480"/>
      <c r="E104" s="120" t="s">
        <v>79</v>
      </c>
      <c r="F104" s="38"/>
      <c r="G104" s="523"/>
      <c r="H104" s="524"/>
      <c r="I104" s="524"/>
      <c r="J104" s="524"/>
      <c r="K104" s="525"/>
      <c r="L104" s="515"/>
      <c r="M104" s="480"/>
      <c r="N104" s="516"/>
      <c r="O104" s="489"/>
      <c r="P104" s="516"/>
      <c r="Q104" s="373" t="s">
        <v>272</v>
      </c>
      <c r="R104" s="380" t="s">
        <v>273</v>
      </c>
      <c r="S104" s="373" t="s">
        <v>272</v>
      </c>
      <c r="T104" s="394" t="s">
        <v>273</v>
      </c>
      <c r="U104" s="374" t="s">
        <v>272</v>
      </c>
      <c r="V104" s="394" t="s">
        <v>273</v>
      </c>
      <c r="W104" s="374" t="s">
        <v>272</v>
      </c>
      <c r="X104" s="395" t="s">
        <v>273</v>
      </c>
    </row>
    <row r="105" spans="1:54" s="82" customFormat="1" ht="24" x14ac:dyDescent="0.2">
      <c r="A105" s="76"/>
      <c r="B105" s="77"/>
      <c r="C105" s="78"/>
      <c r="D105" s="480"/>
      <c r="E105" s="79" t="s">
        <v>40</v>
      </c>
      <c r="F105" s="131" t="s">
        <v>155</v>
      </c>
      <c r="G105" s="187"/>
      <c r="H105" s="188"/>
      <c r="I105" s="188"/>
      <c r="J105" s="188"/>
      <c r="K105" s="319" t="b">
        <f t="shared" ref="K105:K107" si="10">IF(G105="X",1,IF(H105="X",0.5,IF(I105="X",0.001,IF(J105="X",""))))</f>
        <v>0</v>
      </c>
      <c r="L105" s="278">
        <v>0</v>
      </c>
      <c r="M105" s="190"/>
      <c r="N105" s="225"/>
      <c r="O105" s="190"/>
      <c r="P105" s="225"/>
      <c r="Q105" s="411"/>
      <c r="R105" s="412"/>
      <c r="S105" s="412"/>
      <c r="T105" s="412"/>
      <c r="U105" s="226"/>
      <c r="V105" s="226"/>
      <c r="W105" s="226"/>
      <c r="X105" s="227"/>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row>
    <row r="106" spans="1:54" s="82" customFormat="1" ht="59.65" customHeight="1" x14ac:dyDescent="0.2">
      <c r="A106" s="76"/>
      <c r="B106" s="77"/>
      <c r="C106" s="78"/>
      <c r="D106" s="480"/>
      <c r="E106" s="83" t="s">
        <v>39</v>
      </c>
      <c r="F106" s="132" t="s">
        <v>156</v>
      </c>
      <c r="G106" s="195" t="s">
        <v>67</v>
      </c>
      <c r="H106" s="196"/>
      <c r="I106" s="196"/>
      <c r="J106" s="196"/>
      <c r="K106" s="320">
        <f t="shared" si="10"/>
        <v>1</v>
      </c>
      <c r="L106" s="279">
        <v>0</v>
      </c>
      <c r="M106" s="197"/>
      <c r="N106" s="228"/>
      <c r="O106" s="197"/>
      <c r="P106" s="228"/>
      <c r="Q106" s="413"/>
      <c r="R106" s="410"/>
      <c r="S106" s="410"/>
      <c r="T106" s="410"/>
      <c r="U106" s="229"/>
      <c r="V106" s="229"/>
      <c r="W106" s="229"/>
      <c r="X106" s="230"/>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row>
    <row r="107" spans="1:54" s="82" customFormat="1" ht="24.75" thickBot="1" x14ac:dyDescent="0.25">
      <c r="A107" s="76"/>
      <c r="B107" s="77"/>
      <c r="C107" s="78"/>
      <c r="D107" s="480"/>
      <c r="E107" s="86" t="s">
        <v>253</v>
      </c>
      <c r="F107" s="133" t="s">
        <v>157</v>
      </c>
      <c r="G107" s="202"/>
      <c r="H107" s="203"/>
      <c r="I107" s="203"/>
      <c r="J107" s="203"/>
      <c r="K107" s="321" t="b">
        <f t="shared" si="10"/>
        <v>0</v>
      </c>
      <c r="L107" s="280">
        <v>0</v>
      </c>
      <c r="M107" s="204"/>
      <c r="N107" s="232"/>
      <c r="O107" s="204"/>
      <c r="P107" s="232"/>
      <c r="Q107" s="414"/>
      <c r="R107" s="415"/>
      <c r="S107" s="415"/>
      <c r="T107" s="415"/>
      <c r="U107" s="233"/>
      <c r="V107" s="233"/>
      <c r="W107" s="233"/>
      <c r="X107" s="234"/>
      <c r="Y107" s="76"/>
      <c r="Z107" s="76"/>
      <c r="AA107" s="76"/>
      <c r="AB107" s="76"/>
      <c r="AC107" s="76"/>
      <c r="AD107" s="76"/>
      <c r="AE107" s="76"/>
      <c r="AF107" s="76"/>
      <c r="AG107" s="76"/>
      <c r="AH107" s="76"/>
      <c r="AI107" s="76"/>
      <c r="AJ107" s="76"/>
      <c r="AK107" s="76"/>
      <c r="AL107" s="76"/>
      <c r="AM107" s="76"/>
      <c r="AN107" s="76"/>
      <c r="AO107" s="76"/>
      <c r="AP107" s="76"/>
      <c r="AQ107" s="76"/>
      <c r="AR107" s="76"/>
      <c r="AS107" s="76"/>
      <c r="AT107" s="76"/>
      <c r="AU107" s="76"/>
      <c r="AV107" s="76"/>
      <c r="AW107" s="76"/>
      <c r="AX107" s="76"/>
      <c r="AY107" s="76"/>
      <c r="AZ107" s="76"/>
      <c r="BA107" s="76"/>
      <c r="BB107" s="76"/>
    </row>
    <row r="108" spans="1:54" ht="15" customHeight="1" thickBot="1" x14ac:dyDescent="0.3">
      <c r="A108" s="25"/>
      <c r="B108" s="26"/>
      <c r="D108" s="522"/>
      <c r="E108" s="110" t="s">
        <v>165</v>
      </c>
      <c r="F108" s="111"/>
      <c r="G108" s="69">
        <f>SUM(K105:K107)</f>
        <v>1</v>
      </c>
      <c r="H108" s="461"/>
      <c r="I108" s="462"/>
      <c r="J108" s="512"/>
      <c r="K108" s="71">
        <f>IF(G108=0,"",AVERAGE(K105:K107))</f>
        <v>1</v>
      </c>
      <c r="L108" s="461"/>
      <c r="M108" s="462"/>
      <c r="N108" s="462"/>
      <c r="O108" s="462"/>
      <c r="P108" s="462"/>
      <c r="Q108" s="463"/>
      <c r="R108" s="463"/>
      <c r="S108" s="463"/>
      <c r="T108" s="463"/>
      <c r="U108" s="463"/>
      <c r="V108" s="463"/>
      <c r="W108" s="463"/>
      <c r="X108" s="464"/>
    </row>
    <row r="109" spans="1:54" ht="15.75" customHeight="1" thickBot="1" x14ac:dyDescent="0.3">
      <c r="D109" s="479">
        <v>12</v>
      </c>
      <c r="E109" s="129" t="s">
        <v>45</v>
      </c>
      <c r="F109" s="128"/>
      <c r="G109" s="465" t="s">
        <v>107</v>
      </c>
      <c r="H109" s="467" t="s">
        <v>198</v>
      </c>
      <c r="I109" s="467" t="s">
        <v>65</v>
      </c>
      <c r="J109" s="467" t="s">
        <v>109</v>
      </c>
      <c r="K109" s="469" t="s">
        <v>146</v>
      </c>
      <c r="L109" s="514" t="s">
        <v>203</v>
      </c>
      <c r="M109" s="479" t="s">
        <v>194</v>
      </c>
      <c r="N109" s="455" t="s">
        <v>192</v>
      </c>
      <c r="O109" s="488" t="s">
        <v>202</v>
      </c>
      <c r="P109" s="455" t="s">
        <v>193</v>
      </c>
      <c r="Q109" s="451" t="s">
        <v>68</v>
      </c>
      <c r="R109" s="452"/>
      <c r="S109" s="452"/>
      <c r="T109" s="452"/>
      <c r="U109" s="452"/>
      <c r="V109" s="452"/>
      <c r="W109" s="452"/>
      <c r="X109" s="453"/>
    </row>
    <row r="110" spans="1:54" ht="35.25" customHeight="1" thickBot="1" x14ac:dyDescent="0.25">
      <c r="D110" s="480"/>
      <c r="E110" s="120" t="s">
        <v>79</v>
      </c>
      <c r="F110" s="106"/>
      <c r="G110" s="466"/>
      <c r="H110" s="468"/>
      <c r="I110" s="468"/>
      <c r="J110" s="468"/>
      <c r="K110" s="470"/>
      <c r="L110" s="515"/>
      <c r="M110" s="480"/>
      <c r="N110" s="516"/>
      <c r="O110" s="489"/>
      <c r="P110" s="516"/>
      <c r="Q110" s="373" t="s">
        <v>272</v>
      </c>
      <c r="R110" s="380" t="s">
        <v>273</v>
      </c>
      <c r="S110" s="373" t="s">
        <v>272</v>
      </c>
      <c r="T110" s="394" t="s">
        <v>273</v>
      </c>
      <c r="U110" s="374" t="s">
        <v>272</v>
      </c>
      <c r="V110" s="394" t="s">
        <v>273</v>
      </c>
      <c r="W110" s="374" t="s">
        <v>272</v>
      </c>
      <c r="X110" s="395" t="s">
        <v>273</v>
      </c>
    </row>
    <row r="111" spans="1:54" s="82" customFormat="1" ht="33.75" customHeight="1" x14ac:dyDescent="0.2">
      <c r="A111" s="76"/>
      <c r="B111" s="77"/>
      <c r="C111" s="78"/>
      <c r="D111" s="480"/>
      <c r="E111" s="79" t="s">
        <v>38</v>
      </c>
      <c r="F111" s="130" t="s">
        <v>24</v>
      </c>
      <c r="G111" s="187"/>
      <c r="H111" s="188"/>
      <c r="I111" s="188"/>
      <c r="J111" s="188"/>
      <c r="K111" s="319" t="b">
        <f t="shared" ref="K111:K112" si="11">IF(G111="X",1,IF(H111="X",0.5,IF(I111="X",0.001,IF(J111="X",""))))</f>
        <v>0</v>
      </c>
      <c r="L111" s="224">
        <v>0</v>
      </c>
      <c r="M111" s="190"/>
      <c r="N111" s="281"/>
      <c r="O111" s="190"/>
      <c r="P111" s="281"/>
      <c r="Q111" s="425"/>
      <c r="R111" s="426"/>
      <c r="S111" s="426"/>
      <c r="T111" s="426"/>
      <c r="U111" s="282"/>
      <c r="V111" s="282"/>
      <c r="W111" s="282"/>
      <c r="X111" s="283"/>
      <c r="Y111" s="76"/>
      <c r="Z111" s="76"/>
      <c r="AA111" s="76"/>
      <c r="AB111" s="76"/>
      <c r="AC111" s="76"/>
      <c r="AD111" s="76"/>
      <c r="AE111" s="76"/>
      <c r="AF111" s="76"/>
      <c r="AG111" s="76"/>
      <c r="AH111" s="76"/>
      <c r="AI111" s="76"/>
      <c r="AJ111" s="76"/>
      <c r="AK111" s="76"/>
      <c r="AL111" s="76"/>
      <c r="AM111" s="76"/>
      <c r="AN111" s="76"/>
      <c r="AO111" s="76"/>
      <c r="AP111" s="76"/>
      <c r="AQ111" s="76"/>
      <c r="AR111" s="76"/>
      <c r="AS111" s="76"/>
      <c r="AT111" s="76"/>
      <c r="AU111" s="76"/>
      <c r="AV111" s="76"/>
      <c r="AW111" s="76"/>
      <c r="AX111" s="76"/>
      <c r="AY111" s="76"/>
      <c r="AZ111" s="76"/>
      <c r="BA111" s="76"/>
      <c r="BB111" s="76"/>
    </row>
    <row r="112" spans="1:54" s="82" customFormat="1" ht="60.75" thickBot="1" x14ac:dyDescent="0.25">
      <c r="A112" s="76"/>
      <c r="B112" s="77"/>
      <c r="C112" s="78"/>
      <c r="D112" s="480"/>
      <c r="E112" s="86" t="s">
        <v>36</v>
      </c>
      <c r="F112" s="118" t="s">
        <v>21</v>
      </c>
      <c r="G112" s="202" t="s">
        <v>67</v>
      </c>
      <c r="H112" s="203"/>
      <c r="I112" s="203"/>
      <c r="J112" s="203"/>
      <c r="K112" s="321">
        <f t="shared" si="11"/>
        <v>1</v>
      </c>
      <c r="L112" s="231">
        <v>0</v>
      </c>
      <c r="M112" s="204"/>
      <c r="N112" s="275"/>
      <c r="O112" s="204"/>
      <c r="P112" s="275"/>
      <c r="Q112" s="428"/>
      <c r="R112" s="429"/>
      <c r="S112" s="429"/>
      <c r="T112" s="429"/>
      <c r="U112" s="276"/>
      <c r="V112" s="276"/>
      <c r="W112" s="276"/>
      <c r="X112" s="277"/>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6"/>
      <c r="AY112" s="76"/>
      <c r="AZ112" s="76"/>
      <c r="BA112" s="76"/>
      <c r="BB112" s="76"/>
    </row>
    <row r="113" spans="1:54" ht="14.65" customHeight="1" thickBot="1" x14ac:dyDescent="0.3">
      <c r="A113" s="25"/>
      <c r="B113" s="26"/>
      <c r="D113" s="482"/>
      <c r="E113" s="110" t="s">
        <v>166</v>
      </c>
      <c r="F113" s="111"/>
      <c r="G113" s="69">
        <f>SUM(K111:K112)</f>
        <v>1</v>
      </c>
      <c r="H113" s="461"/>
      <c r="I113" s="462"/>
      <c r="J113" s="512"/>
      <c r="K113" s="71">
        <f>IF(G113=0,"",AVERAGE(K111:K112))</f>
        <v>1</v>
      </c>
      <c r="L113" s="53"/>
      <c r="M113" s="54"/>
      <c r="N113" s="54"/>
      <c r="O113" s="54"/>
      <c r="P113" s="54"/>
      <c r="Q113" s="106"/>
      <c r="R113" s="106"/>
      <c r="S113" s="106"/>
      <c r="T113" s="106"/>
      <c r="U113" s="106"/>
      <c r="V113" s="106"/>
      <c r="W113" s="106"/>
      <c r="X113" s="430"/>
    </row>
    <row r="114" spans="1:54" ht="15.75" thickBot="1" x14ac:dyDescent="0.3">
      <c r="D114" s="479">
        <v>13</v>
      </c>
      <c r="E114" s="116" t="s">
        <v>121</v>
      </c>
      <c r="F114" s="129"/>
      <c r="G114" s="47"/>
      <c r="H114" s="47"/>
      <c r="I114" s="47"/>
      <c r="J114" s="47"/>
      <c r="K114" s="134"/>
      <c r="L114" s="135"/>
      <c r="M114" s="112"/>
      <c r="N114" s="136"/>
      <c r="O114" s="136"/>
      <c r="P114" s="136"/>
      <c r="Q114" s="136"/>
      <c r="R114" s="136"/>
      <c r="S114" s="136"/>
      <c r="T114" s="136"/>
      <c r="U114" s="136"/>
      <c r="V114" s="136"/>
      <c r="W114" s="136"/>
      <c r="X114" s="137"/>
    </row>
    <row r="115" spans="1:54" ht="15.75" customHeight="1" thickBot="1" x14ac:dyDescent="0.3">
      <c r="D115" s="480"/>
      <c r="E115" s="116" t="s">
        <v>120</v>
      </c>
      <c r="F115" s="128"/>
      <c r="G115" s="465" t="s">
        <v>107</v>
      </c>
      <c r="H115" s="467" t="s">
        <v>198</v>
      </c>
      <c r="I115" s="467" t="s">
        <v>65</v>
      </c>
      <c r="J115" s="467" t="s">
        <v>109</v>
      </c>
      <c r="K115" s="469" t="s">
        <v>146</v>
      </c>
      <c r="L115" s="514" t="s">
        <v>203</v>
      </c>
      <c r="M115" s="479" t="s">
        <v>194</v>
      </c>
      <c r="N115" s="455" t="s">
        <v>192</v>
      </c>
      <c r="O115" s="488" t="s">
        <v>202</v>
      </c>
      <c r="P115" s="455" t="s">
        <v>193</v>
      </c>
      <c r="Q115" s="451" t="s">
        <v>68</v>
      </c>
      <c r="R115" s="452"/>
      <c r="S115" s="452"/>
      <c r="T115" s="452"/>
      <c r="U115" s="452"/>
      <c r="V115" s="452"/>
      <c r="W115" s="452"/>
      <c r="X115" s="453"/>
    </row>
    <row r="116" spans="1:54" ht="27" customHeight="1" thickBot="1" x14ac:dyDescent="0.25">
      <c r="D116" s="480"/>
      <c r="E116" s="64" t="s">
        <v>79</v>
      </c>
      <c r="F116" s="106"/>
      <c r="G116" s="466"/>
      <c r="H116" s="468"/>
      <c r="I116" s="468"/>
      <c r="J116" s="468"/>
      <c r="K116" s="470"/>
      <c r="L116" s="515"/>
      <c r="M116" s="480"/>
      <c r="N116" s="516"/>
      <c r="O116" s="489"/>
      <c r="P116" s="516"/>
      <c r="Q116" s="373" t="s">
        <v>272</v>
      </c>
      <c r="R116" s="380" t="s">
        <v>273</v>
      </c>
      <c r="S116" s="373" t="s">
        <v>272</v>
      </c>
      <c r="T116" s="394" t="s">
        <v>273</v>
      </c>
      <c r="U116" s="374" t="s">
        <v>272</v>
      </c>
      <c r="V116" s="394" t="s">
        <v>273</v>
      </c>
      <c r="W116" s="374" t="s">
        <v>272</v>
      </c>
      <c r="X116" s="395" t="s">
        <v>273</v>
      </c>
    </row>
    <row r="117" spans="1:54" s="140" customFormat="1" ht="36" x14ac:dyDescent="0.2">
      <c r="A117" s="138"/>
      <c r="B117" s="77"/>
      <c r="C117" s="139"/>
      <c r="D117" s="481"/>
      <c r="E117" s="145" t="s">
        <v>33</v>
      </c>
      <c r="F117" s="141" t="s">
        <v>132</v>
      </c>
      <c r="G117" s="187"/>
      <c r="H117" s="188"/>
      <c r="I117" s="188"/>
      <c r="J117" s="188"/>
      <c r="K117" s="319" t="b">
        <f t="shared" ref="K117:K120" si="12">IF(G117="X",1,IF(H117="X",0.5,IF(I117="X",0.001,IF(J117="X",""))))</f>
        <v>0</v>
      </c>
      <c r="L117" s="224">
        <v>0</v>
      </c>
      <c r="M117" s="190"/>
      <c r="N117" s="284"/>
      <c r="O117" s="190"/>
      <c r="P117" s="284"/>
      <c r="Q117" s="432"/>
      <c r="R117" s="433"/>
      <c r="S117" s="433"/>
      <c r="T117" s="433"/>
      <c r="U117" s="285"/>
      <c r="V117" s="285"/>
      <c r="W117" s="285"/>
      <c r="X117" s="286"/>
      <c r="Y117" s="138"/>
      <c r="Z117" s="138"/>
      <c r="AA117" s="567"/>
      <c r="AB117" s="56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8"/>
      <c r="AY117" s="138"/>
      <c r="AZ117" s="138"/>
      <c r="BA117" s="138"/>
      <c r="BB117" s="138"/>
    </row>
    <row r="118" spans="1:54" s="82" customFormat="1" ht="36" x14ac:dyDescent="0.2">
      <c r="A118" s="76"/>
      <c r="B118" s="77"/>
      <c r="C118" s="78"/>
      <c r="D118" s="481"/>
      <c r="E118" s="166" t="s">
        <v>32</v>
      </c>
      <c r="F118" s="142" t="s">
        <v>133</v>
      </c>
      <c r="G118" s="195" t="s">
        <v>67</v>
      </c>
      <c r="H118" s="196"/>
      <c r="I118" s="196"/>
      <c r="J118" s="196"/>
      <c r="K118" s="320">
        <f t="shared" si="12"/>
        <v>1</v>
      </c>
      <c r="L118" s="210">
        <v>0</v>
      </c>
      <c r="M118" s="197"/>
      <c r="N118" s="287"/>
      <c r="O118" s="197"/>
      <c r="P118" s="287"/>
      <c r="Q118" s="434"/>
      <c r="R118" s="431"/>
      <c r="S118" s="431"/>
      <c r="T118" s="431"/>
      <c r="U118" s="288"/>
      <c r="V118" s="288"/>
      <c r="W118" s="288"/>
      <c r="X118" s="289"/>
      <c r="Y118" s="76"/>
      <c r="Z118" s="76"/>
      <c r="AA118" s="76"/>
      <c r="AB118" s="100"/>
      <c r="AC118" s="76"/>
      <c r="AD118" s="76"/>
      <c r="AE118" s="76"/>
      <c r="AF118" s="76"/>
      <c r="AG118" s="76"/>
      <c r="AH118" s="76"/>
      <c r="AI118" s="76"/>
      <c r="AJ118" s="76"/>
      <c r="AK118" s="76"/>
      <c r="AL118" s="76"/>
      <c r="AM118" s="76"/>
      <c r="AN118" s="76"/>
      <c r="AO118" s="76"/>
      <c r="AP118" s="76"/>
      <c r="AQ118" s="76"/>
      <c r="AR118" s="76"/>
      <c r="AS118" s="76"/>
      <c r="AT118" s="76"/>
      <c r="AU118" s="76"/>
      <c r="AV118" s="76"/>
      <c r="AW118" s="76"/>
      <c r="AX118" s="76"/>
      <c r="AY118" s="76"/>
      <c r="AZ118" s="76"/>
      <c r="BA118" s="76"/>
      <c r="BB118" s="76"/>
    </row>
    <row r="119" spans="1:54" s="82" customFormat="1" ht="48" x14ac:dyDescent="0.2">
      <c r="A119" s="76"/>
      <c r="B119" s="77"/>
      <c r="C119" s="78"/>
      <c r="D119" s="481"/>
      <c r="E119" s="166" t="s">
        <v>254</v>
      </c>
      <c r="F119" s="143" t="s">
        <v>206</v>
      </c>
      <c r="G119" s="195"/>
      <c r="H119" s="196"/>
      <c r="I119" s="196"/>
      <c r="J119" s="196"/>
      <c r="K119" s="320" t="b">
        <f t="shared" si="12"/>
        <v>0</v>
      </c>
      <c r="L119" s="210">
        <v>0</v>
      </c>
      <c r="M119" s="197"/>
      <c r="N119" s="287"/>
      <c r="O119" s="197"/>
      <c r="P119" s="287"/>
      <c r="Q119" s="434"/>
      <c r="R119" s="431"/>
      <c r="S119" s="431"/>
      <c r="T119" s="431"/>
      <c r="U119" s="288"/>
      <c r="V119" s="288"/>
      <c r="W119" s="288"/>
      <c r="X119" s="289"/>
      <c r="Y119" s="76"/>
      <c r="Z119" s="76"/>
      <c r="AA119" s="100"/>
      <c r="AB119" s="76"/>
      <c r="AC119" s="76"/>
      <c r="AD119" s="76"/>
      <c r="AE119" s="76"/>
      <c r="AF119" s="76"/>
      <c r="AG119" s="76"/>
      <c r="AH119" s="76"/>
      <c r="AI119" s="76"/>
      <c r="AJ119" s="76"/>
      <c r="AK119" s="76"/>
      <c r="AL119" s="76"/>
      <c r="AM119" s="76"/>
      <c r="AN119" s="76"/>
      <c r="AO119" s="76"/>
      <c r="AP119" s="76"/>
      <c r="AQ119" s="76"/>
      <c r="AR119" s="76"/>
      <c r="AS119" s="76"/>
      <c r="AT119" s="76"/>
      <c r="AU119" s="76"/>
      <c r="AV119" s="76"/>
      <c r="AW119" s="76"/>
      <c r="AX119" s="76"/>
      <c r="AY119" s="76"/>
      <c r="AZ119" s="76"/>
      <c r="BA119" s="76"/>
      <c r="BB119" s="76"/>
    </row>
    <row r="120" spans="1:54" s="82" customFormat="1" ht="24.75" thickBot="1" x14ac:dyDescent="0.25">
      <c r="A120" s="76"/>
      <c r="B120" s="77"/>
      <c r="C120" s="78"/>
      <c r="D120" s="481"/>
      <c r="E120" s="156" t="s">
        <v>255</v>
      </c>
      <c r="F120" s="144" t="s">
        <v>99</v>
      </c>
      <c r="G120" s="202"/>
      <c r="H120" s="203"/>
      <c r="I120" s="203"/>
      <c r="J120" s="203"/>
      <c r="K120" s="321" t="b">
        <f t="shared" si="12"/>
        <v>0</v>
      </c>
      <c r="L120" s="231">
        <v>0</v>
      </c>
      <c r="M120" s="204"/>
      <c r="N120" s="290"/>
      <c r="O120" s="204"/>
      <c r="P120" s="290"/>
      <c r="Q120" s="435"/>
      <c r="R120" s="436"/>
      <c r="S120" s="436"/>
      <c r="T120" s="436"/>
      <c r="U120" s="291"/>
      <c r="V120" s="291"/>
      <c r="W120" s="291"/>
      <c r="X120" s="292"/>
      <c r="Y120" s="76"/>
      <c r="Z120" s="76"/>
      <c r="AA120" s="76"/>
      <c r="AB120" s="76"/>
      <c r="AC120" s="76"/>
      <c r="AD120" s="76"/>
      <c r="AE120" s="76"/>
      <c r="AF120" s="76"/>
      <c r="AG120" s="76"/>
      <c r="AH120" s="76"/>
      <c r="AI120" s="76"/>
      <c r="AJ120" s="76"/>
      <c r="AK120" s="76"/>
      <c r="AL120" s="76"/>
      <c r="AM120" s="76"/>
      <c r="AN120" s="76"/>
      <c r="AO120" s="76"/>
      <c r="AP120" s="76"/>
      <c r="AQ120" s="76"/>
      <c r="AR120" s="76"/>
      <c r="AS120" s="76"/>
      <c r="AT120" s="76"/>
      <c r="AU120" s="76"/>
      <c r="AV120" s="76"/>
      <c r="AW120" s="76"/>
      <c r="AX120" s="76"/>
      <c r="AY120" s="76"/>
      <c r="AZ120" s="76"/>
      <c r="BA120" s="76"/>
      <c r="BB120" s="76"/>
    </row>
    <row r="121" spans="1:54" ht="15" customHeight="1" thickBot="1" x14ac:dyDescent="0.3">
      <c r="A121" s="25"/>
      <c r="B121" s="26"/>
      <c r="D121" s="482"/>
      <c r="E121" s="119" t="s">
        <v>167</v>
      </c>
      <c r="F121" s="111"/>
      <c r="G121" s="68">
        <f>SUM(K117:K120)</f>
        <v>1</v>
      </c>
      <c r="H121" s="461"/>
      <c r="I121" s="462"/>
      <c r="J121" s="512"/>
      <c r="K121" s="71">
        <f>IF(G121=0,"",AVERAGE(K117:K120))</f>
        <v>1</v>
      </c>
      <c r="L121" s="517"/>
      <c r="M121" s="518"/>
      <c r="N121" s="518"/>
      <c r="O121" s="518"/>
      <c r="P121" s="518"/>
      <c r="Q121" s="519"/>
      <c r="R121" s="519"/>
      <c r="S121" s="519"/>
      <c r="T121" s="519"/>
      <c r="U121" s="519"/>
      <c r="V121" s="519"/>
      <c r="W121" s="519"/>
      <c r="X121" s="520"/>
    </row>
    <row r="122" spans="1:54" ht="15" customHeight="1" thickBot="1" x14ac:dyDescent="0.3">
      <c r="D122" s="479">
        <v>14</v>
      </c>
      <c r="E122" s="104" t="s">
        <v>91</v>
      </c>
      <c r="F122" s="103"/>
      <c r="G122" s="465" t="s">
        <v>107</v>
      </c>
      <c r="H122" s="467" t="s">
        <v>198</v>
      </c>
      <c r="I122" s="467" t="s">
        <v>65</v>
      </c>
      <c r="J122" s="467" t="s">
        <v>109</v>
      </c>
      <c r="K122" s="508" t="s">
        <v>146</v>
      </c>
      <c r="L122" s="510" t="s">
        <v>203</v>
      </c>
      <c r="M122" s="473" t="s">
        <v>194</v>
      </c>
      <c r="N122" s="475" t="s">
        <v>192</v>
      </c>
      <c r="O122" s="477" t="s">
        <v>202</v>
      </c>
      <c r="P122" s="475" t="s">
        <v>193</v>
      </c>
      <c r="Q122" s="451" t="s">
        <v>68</v>
      </c>
      <c r="R122" s="452"/>
      <c r="S122" s="452"/>
      <c r="T122" s="452"/>
      <c r="U122" s="452"/>
      <c r="V122" s="452"/>
      <c r="W122" s="452"/>
      <c r="X122" s="453"/>
    </row>
    <row r="123" spans="1:54" ht="35.25" customHeight="1" thickBot="1" x14ac:dyDescent="0.25">
      <c r="D123" s="480"/>
      <c r="E123" s="119" t="s">
        <v>79</v>
      </c>
      <c r="F123" s="106"/>
      <c r="G123" s="466"/>
      <c r="H123" s="468"/>
      <c r="I123" s="468"/>
      <c r="J123" s="468"/>
      <c r="K123" s="509"/>
      <c r="L123" s="513"/>
      <c r="M123" s="501"/>
      <c r="N123" s="496"/>
      <c r="O123" s="487"/>
      <c r="P123" s="496"/>
      <c r="Q123" s="373" t="s">
        <v>272</v>
      </c>
      <c r="R123" s="380" t="s">
        <v>273</v>
      </c>
      <c r="S123" s="373" t="s">
        <v>272</v>
      </c>
      <c r="T123" s="394" t="s">
        <v>273</v>
      </c>
      <c r="U123" s="374" t="s">
        <v>272</v>
      </c>
      <c r="V123" s="394" t="s">
        <v>273</v>
      </c>
      <c r="W123" s="374" t="s">
        <v>272</v>
      </c>
      <c r="X123" s="395" t="s">
        <v>273</v>
      </c>
    </row>
    <row r="124" spans="1:54" s="82" customFormat="1" ht="24.75" thickBot="1" x14ac:dyDescent="0.25">
      <c r="A124" s="76"/>
      <c r="B124" s="77"/>
      <c r="C124" s="78"/>
      <c r="D124" s="480"/>
      <c r="E124" s="79" t="s">
        <v>30</v>
      </c>
      <c r="F124" s="126" t="s">
        <v>92</v>
      </c>
      <c r="G124" s="293" t="s">
        <v>67</v>
      </c>
      <c r="H124" s="236"/>
      <c r="I124" s="236"/>
      <c r="J124" s="236"/>
      <c r="K124" s="329">
        <f t="shared" ref="K124:K125" si="13">IF(G124="X",1,IF(H124="X",0.5,IF(I124="X",0.001,IF(J124="X",""))))</f>
        <v>1</v>
      </c>
      <c r="L124" s="237">
        <v>0</v>
      </c>
      <c r="M124" s="294"/>
      <c r="N124" s="295"/>
      <c r="O124" s="255"/>
      <c r="P124" s="295"/>
      <c r="Q124" s="296"/>
      <c r="R124" s="296"/>
      <c r="S124" s="296"/>
      <c r="T124" s="296"/>
      <c r="U124" s="297"/>
      <c r="V124" s="298"/>
      <c r="W124" s="298"/>
      <c r="X124" s="299"/>
      <c r="Y124" s="76"/>
      <c r="Z124" s="76"/>
      <c r="AA124" s="76"/>
      <c r="AB124" s="76"/>
      <c r="AC124" s="76"/>
      <c r="AD124" s="76"/>
      <c r="AE124" s="76"/>
      <c r="AF124" s="76"/>
      <c r="AG124" s="76"/>
      <c r="AH124" s="76"/>
      <c r="AI124" s="76"/>
      <c r="AJ124" s="76"/>
      <c r="AK124" s="76"/>
      <c r="AL124" s="76"/>
      <c r="AM124" s="76"/>
      <c r="AN124" s="76"/>
      <c r="AO124" s="76"/>
      <c r="AP124" s="76"/>
      <c r="AQ124" s="76"/>
      <c r="AR124" s="76"/>
      <c r="AS124" s="76"/>
      <c r="AT124" s="76"/>
      <c r="AU124" s="76"/>
      <c r="AV124" s="76"/>
      <c r="AW124" s="76"/>
      <c r="AX124" s="76"/>
      <c r="AY124" s="76"/>
      <c r="AZ124" s="76"/>
      <c r="BA124" s="76"/>
      <c r="BB124" s="76"/>
    </row>
    <row r="125" spans="1:54" s="82" customFormat="1" ht="24.75" thickBot="1" x14ac:dyDescent="0.25">
      <c r="A125" s="76"/>
      <c r="B125" s="77"/>
      <c r="C125" s="78"/>
      <c r="D125" s="480"/>
      <c r="E125" s="146" t="s">
        <v>28</v>
      </c>
      <c r="F125" s="147" t="s">
        <v>207</v>
      </c>
      <c r="G125" s="263"/>
      <c r="H125" s="250"/>
      <c r="I125" s="250"/>
      <c r="J125" s="250"/>
      <c r="K125" s="326" t="b">
        <f t="shared" si="13"/>
        <v>0</v>
      </c>
      <c r="L125" s="300">
        <v>0</v>
      </c>
      <c r="M125" s="238"/>
      <c r="N125" s="301"/>
      <c r="O125" s="240"/>
      <c r="P125" s="302"/>
      <c r="Q125" s="303"/>
      <c r="R125" s="303"/>
      <c r="S125" s="303"/>
      <c r="T125" s="303"/>
      <c r="U125" s="304"/>
      <c r="V125" s="305"/>
      <c r="W125" s="305"/>
      <c r="X125" s="306"/>
      <c r="Y125" s="76"/>
      <c r="Z125" s="76"/>
      <c r="AA125" s="76"/>
      <c r="AB125" s="76"/>
      <c r="AC125" s="76"/>
      <c r="AD125" s="76"/>
      <c r="AE125" s="76"/>
      <c r="AF125" s="76"/>
      <c r="AG125" s="76"/>
      <c r="AH125" s="76"/>
      <c r="AI125" s="76"/>
      <c r="AJ125" s="76"/>
      <c r="AK125" s="76"/>
      <c r="AL125" s="76"/>
      <c r="AM125" s="76"/>
      <c r="AN125" s="76"/>
      <c r="AO125" s="76"/>
      <c r="AP125" s="76"/>
      <c r="AQ125" s="76"/>
      <c r="AR125" s="76"/>
      <c r="AS125" s="76"/>
      <c r="AT125" s="76"/>
      <c r="AU125" s="76"/>
      <c r="AV125" s="76"/>
      <c r="AW125" s="76"/>
      <c r="AX125" s="76"/>
      <c r="AY125" s="76"/>
      <c r="AZ125" s="76"/>
      <c r="BA125" s="76"/>
      <c r="BB125" s="76"/>
    </row>
    <row r="126" spans="1:54" ht="15" customHeight="1" thickBot="1" x14ac:dyDescent="0.3">
      <c r="A126" s="25"/>
      <c r="B126" s="26"/>
      <c r="D126" s="522"/>
      <c r="E126" s="110" t="s">
        <v>168</v>
      </c>
      <c r="F126" s="111"/>
      <c r="G126" s="148">
        <f>SUM(K124:K125)</f>
        <v>1</v>
      </c>
      <c r="H126" s="458"/>
      <c r="I126" s="459"/>
      <c r="J126" s="460"/>
      <c r="K126" s="71">
        <f>IF(G126=0,"",AVERAGE(K124:K125))</f>
        <v>1</v>
      </c>
      <c r="L126" s="461"/>
      <c r="M126" s="462"/>
      <c r="N126" s="462"/>
      <c r="O126" s="462"/>
      <c r="P126" s="462"/>
      <c r="Q126" s="462"/>
      <c r="R126" s="462"/>
      <c r="S126" s="462"/>
      <c r="T126" s="462"/>
      <c r="U126" s="462"/>
      <c r="V126" s="462"/>
      <c r="W126" s="462"/>
      <c r="X126" s="512"/>
    </row>
    <row r="127" spans="1:54" ht="15.75" customHeight="1" thickBot="1" x14ac:dyDescent="0.3">
      <c r="D127" s="517">
        <v>15</v>
      </c>
      <c r="E127" s="116" t="s">
        <v>93</v>
      </c>
      <c r="F127" s="128"/>
      <c r="G127" s="465" t="s">
        <v>107</v>
      </c>
      <c r="H127" s="467" t="s">
        <v>198</v>
      </c>
      <c r="I127" s="467" t="s">
        <v>65</v>
      </c>
      <c r="J127" s="467" t="s">
        <v>109</v>
      </c>
      <c r="K127" s="508" t="s">
        <v>146</v>
      </c>
      <c r="L127" s="510" t="s">
        <v>203</v>
      </c>
      <c r="M127" s="473" t="s">
        <v>194</v>
      </c>
      <c r="N127" s="475" t="s">
        <v>192</v>
      </c>
      <c r="O127" s="477" t="s">
        <v>202</v>
      </c>
      <c r="P127" s="475" t="s">
        <v>193</v>
      </c>
      <c r="Q127" s="451" t="s">
        <v>68</v>
      </c>
      <c r="R127" s="452"/>
      <c r="S127" s="452"/>
      <c r="T127" s="452"/>
      <c r="U127" s="452"/>
      <c r="V127" s="452"/>
      <c r="W127" s="452"/>
      <c r="X127" s="453"/>
    </row>
    <row r="128" spans="1:54" ht="27" customHeight="1" thickBot="1" x14ac:dyDescent="0.25">
      <c r="D128" s="481"/>
      <c r="E128" s="51" t="s">
        <v>69</v>
      </c>
      <c r="F128" s="58"/>
      <c r="G128" s="466"/>
      <c r="H128" s="468"/>
      <c r="I128" s="468"/>
      <c r="J128" s="468"/>
      <c r="K128" s="509"/>
      <c r="L128" s="513"/>
      <c r="M128" s="501"/>
      <c r="N128" s="496"/>
      <c r="O128" s="487"/>
      <c r="P128" s="496"/>
      <c r="Q128" s="373" t="s">
        <v>272</v>
      </c>
      <c r="R128" s="380" t="s">
        <v>273</v>
      </c>
      <c r="S128" s="373" t="s">
        <v>272</v>
      </c>
      <c r="T128" s="394" t="s">
        <v>273</v>
      </c>
      <c r="U128" s="374" t="s">
        <v>272</v>
      </c>
      <c r="V128" s="394" t="s">
        <v>273</v>
      </c>
      <c r="W128" s="374" t="s">
        <v>272</v>
      </c>
      <c r="X128" s="395" t="s">
        <v>273</v>
      </c>
    </row>
    <row r="129" spans="1:54" s="82" customFormat="1" ht="24" x14ac:dyDescent="0.2">
      <c r="A129" s="76"/>
      <c r="B129" s="77"/>
      <c r="C129" s="78"/>
      <c r="D129" s="481"/>
      <c r="E129" s="79" t="s">
        <v>25</v>
      </c>
      <c r="F129" s="149" t="s">
        <v>37</v>
      </c>
      <c r="G129" s="187"/>
      <c r="H129" s="188"/>
      <c r="I129" s="188"/>
      <c r="J129" s="188"/>
      <c r="K129" s="319" t="b">
        <f t="shared" ref="K129:K131" si="14">IF(G129="X",1,IF(H129="X",0.5,IF(I129="X",0.001,IF(J129="X",""))))</f>
        <v>0</v>
      </c>
      <c r="L129" s="224">
        <v>0</v>
      </c>
      <c r="M129" s="190"/>
      <c r="N129" s="281"/>
      <c r="O129" s="190"/>
      <c r="P129" s="281"/>
      <c r="Q129" s="425"/>
      <c r="R129" s="426"/>
      <c r="S129" s="426"/>
      <c r="T129" s="426"/>
      <c r="U129" s="282"/>
      <c r="V129" s="282"/>
      <c r="W129" s="282"/>
      <c r="X129" s="283"/>
      <c r="Y129" s="76"/>
      <c r="Z129" s="76"/>
      <c r="AA129" s="76"/>
      <c r="AB129" s="76"/>
      <c r="AC129" s="76"/>
      <c r="AD129" s="76"/>
      <c r="AE129" s="76"/>
      <c r="AF129" s="76"/>
      <c r="AG129" s="76"/>
      <c r="AH129" s="76"/>
      <c r="AI129" s="76"/>
      <c r="AJ129" s="76"/>
      <c r="AK129" s="76"/>
      <c r="AL129" s="76"/>
      <c r="AM129" s="76"/>
      <c r="AN129" s="76"/>
      <c r="AO129" s="76"/>
      <c r="AP129" s="76"/>
      <c r="AQ129" s="76"/>
      <c r="AR129" s="76"/>
      <c r="AS129" s="76"/>
      <c r="AT129" s="76"/>
      <c r="AU129" s="76"/>
      <c r="AV129" s="76"/>
      <c r="AW129" s="76"/>
      <c r="AX129" s="76"/>
      <c r="AY129" s="76"/>
      <c r="AZ129" s="76"/>
      <c r="BA129" s="76"/>
      <c r="BB129" s="76"/>
    </row>
    <row r="130" spans="1:54" s="82" customFormat="1" ht="36" x14ac:dyDescent="0.2">
      <c r="A130" s="76"/>
      <c r="B130" s="77"/>
      <c r="C130" s="78"/>
      <c r="D130" s="481"/>
      <c r="E130" s="83" t="s">
        <v>23</v>
      </c>
      <c r="F130" s="150" t="s">
        <v>35</v>
      </c>
      <c r="G130" s="195" t="s">
        <v>67</v>
      </c>
      <c r="H130" s="196"/>
      <c r="I130" s="196"/>
      <c r="J130" s="196"/>
      <c r="K130" s="320">
        <f t="shared" si="14"/>
        <v>1</v>
      </c>
      <c r="L130" s="210">
        <v>0</v>
      </c>
      <c r="M130" s="197"/>
      <c r="N130" s="270"/>
      <c r="O130" s="197"/>
      <c r="P130" s="270"/>
      <c r="Q130" s="427"/>
      <c r="R130" s="424"/>
      <c r="S130" s="424"/>
      <c r="T130" s="424"/>
      <c r="U130" s="271"/>
      <c r="V130" s="271"/>
      <c r="W130" s="271"/>
      <c r="X130" s="272"/>
      <c r="Y130" s="76"/>
      <c r="Z130" s="76"/>
      <c r="AA130" s="76"/>
      <c r="AB130" s="76"/>
      <c r="AC130" s="76"/>
      <c r="AD130" s="76"/>
      <c r="AE130" s="76"/>
      <c r="AF130" s="76"/>
      <c r="AG130" s="76"/>
      <c r="AH130" s="76"/>
      <c r="AI130" s="76"/>
      <c r="AJ130" s="76"/>
      <c r="AK130" s="76"/>
      <c r="AL130" s="76"/>
      <c r="AM130" s="76"/>
      <c r="AN130" s="76"/>
      <c r="AO130" s="76"/>
      <c r="AP130" s="76"/>
      <c r="AQ130" s="76"/>
      <c r="AR130" s="76"/>
      <c r="AS130" s="76"/>
      <c r="AT130" s="76"/>
      <c r="AU130" s="76"/>
      <c r="AV130" s="76"/>
      <c r="AW130" s="76"/>
      <c r="AX130" s="76"/>
      <c r="AY130" s="76"/>
      <c r="AZ130" s="76"/>
      <c r="BA130" s="76"/>
      <c r="BB130" s="76"/>
    </row>
    <row r="131" spans="1:54" s="82" customFormat="1" ht="36.75" thickBot="1" x14ac:dyDescent="0.25">
      <c r="A131" s="76"/>
      <c r="B131" s="77"/>
      <c r="C131" s="78"/>
      <c r="D131" s="481"/>
      <c r="E131" s="86" t="s">
        <v>22</v>
      </c>
      <c r="F131" s="151" t="s">
        <v>34</v>
      </c>
      <c r="G131" s="202"/>
      <c r="H131" s="203"/>
      <c r="I131" s="203"/>
      <c r="J131" s="203"/>
      <c r="K131" s="321" t="b">
        <f t="shared" si="14"/>
        <v>0</v>
      </c>
      <c r="L131" s="231">
        <v>0</v>
      </c>
      <c r="M131" s="204"/>
      <c r="N131" s="275"/>
      <c r="O131" s="204"/>
      <c r="P131" s="275"/>
      <c r="Q131" s="428"/>
      <c r="R131" s="429"/>
      <c r="S131" s="429"/>
      <c r="T131" s="429"/>
      <c r="U131" s="276"/>
      <c r="V131" s="276"/>
      <c r="W131" s="276"/>
      <c r="X131" s="277"/>
      <c r="Y131" s="76"/>
      <c r="Z131" s="76"/>
      <c r="AA131" s="76"/>
      <c r="AB131" s="76"/>
      <c r="AC131" s="76"/>
      <c r="AD131" s="76"/>
      <c r="AE131" s="76"/>
      <c r="AF131" s="76"/>
      <c r="AG131" s="76"/>
      <c r="AH131" s="76"/>
      <c r="AI131" s="76"/>
      <c r="AJ131" s="76"/>
      <c r="AK131" s="76"/>
      <c r="AL131" s="76"/>
      <c r="AM131" s="76"/>
      <c r="AN131" s="76"/>
      <c r="AO131" s="76"/>
      <c r="AP131" s="76"/>
      <c r="AQ131" s="76"/>
      <c r="AR131" s="76"/>
      <c r="AS131" s="76"/>
      <c r="AT131" s="76"/>
      <c r="AU131" s="76"/>
      <c r="AV131" s="76"/>
      <c r="AW131" s="76"/>
      <c r="AX131" s="76"/>
      <c r="AY131" s="76"/>
      <c r="AZ131" s="76"/>
      <c r="BA131" s="76"/>
      <c r="BB131" s="76"/>
    </row>
    <row r="132" spans="1:54" ht="15" customHeight="1" thickBot="1" x14ac:dyDescent="0.3">
      <c r="A132" s="25"/>
      <c r="B132" s="26"/>
      <c r="D132" s="522"/>
      <c r="E132" s="110" t="s">
        <v>169</v>
      </c>
      <c r="F132" s="153"/>
      <c r="G132" s="148">
        <f>SUM(K129:K131)</f>
        <v>1</v>
      </c>
      <c r="H132" s="458"/>
      <c r="I132" s="459"/>
      <c r="J132" s="460"/>
      <c r="K132" s="71">
        <f>IF(G132=0,"",AVERAGE(K129:K131))</f>
        <v>1</v>
      </c>
      <c r="L132" s="461"/>
      <c r="M132" s="462"/>
      <c r="N132" s="462"/>
      <c r="O132" s="462"/>
      <c r="P132" s="462"/>
      <c r="Q132" s="463"/>
      <c r="R132" s="463"/>
      <c r="S132" s="463"/>
      <c r="T132" s="463"/>
      <c r="U132" s="463"/>
      <c r="V132" s="463"/>
      <c r="W132" s="463"/>
      <c r="X132" s="464"/>
    </row>
    <row r="133" spans="1:54" ht="15" customHeight="1" thickBot="1" x14ac:dyDescent="0.3">
      <c r="D133" s="479">
        <v>16</v>
      </c>
      <c r="E133" s="155" t="s">
        <v>94</v>
      </c>
      <c r="F133" s="125"/>
      <c r="G133" s="465" t="s">
        <v>107</v>
      </c>
      <c r="H133" s="467" t="s">
        <v>198</v>
      </c>
      <c r="I133" s="467" t="s">
        <v>65</v>
      </c>
      <c r="J133" s="467" t="s">
        <v>109</v>
      </c>
      <c r="K133" s="508" t="s">
        <v>146</v>
      </c>
      <c r="L133" s="510" t="s">
        <v>203</v>
      </c>
      <c r="M133" s="473" t="s">
        <v>194</v>
      </c>
      <c r="N133" s="475" t="s">
        <v>192</v>
      </c>
      <c r="O133" s="477" t="s">
        <v>202</v>
      </c>
      <c r="P133" s="475" t="s">
        <v>193</v>
      </c>
      <c r="Q133" s="451" t="s">
        <v>68</v>
      </c>
      <c r="R133" s="452"/>
      <c r="S133" s="452"/>
      <c r="T133" s="452"/>
      <c r="U133" s="452"/>
      <c r="V133" s="452"/>
      <c r="W133" s="452"/>
      <c r="X133" s="453"/>
    </row>
    <row r="134" spans="1:54" ht="33" customHeight="1" thickBot="1" x14ac:dyDescent="0.3">
      <c r="D134" s="480"/>
      <c r="E134" s="152" t="s">
        <v>182</v>
      </c>
      <c r="F134" s="154"/>
      <c r="G134" s="466"/>
      <c r="H134" s="468"/>
      <c r="I134" s="468"/>
      <c r="J134" s="468"/>
      <c r="K134" s="509"/>
      <c r="L134" s="511"/>
      <c r="M134" s="474"/>
      <c r="N134" s="476"/>
      <c r="O134" s="478"/>
      <c r="P134" s="476"/>
      <c r="Q134" s="373" t="s">
        <v>272</v>
      </c>
      <c r="R134" s="380" t="s">
        <v>273</v>
      </c>
      <c r="S134" s="373" t="s">
        <v>272</v>
      </c>
      <c r="T134" s="394" t="s">
        <v>273</v>
      </c>
      <c r="U134" s="374" t="s">
        <v>272</v>
      </c>
      <c r="V134" s="394" t="s">
        <v>273</v>
      </c>
      <c r="W134" s="374" t="s">
        <v>272</v>
      </c>
      <c r="X134" s="395" t="s">
        <v>273</v>
      </c>
    </row>
    <row r="135" spans="1:54" s="82" customFormat="1" ht="36" x14ac:dyDescent="0.25">
      <c r="A135" s="76"/>
      <c r="B135" s="77"/>
      <c r="C135" s="78"/>
      <c r="D135" s="480"/>
      <c r="E135" s="145" t="s">
        <v>20</v>
      </c>
      <c r="F135" s="159" t="s">
        <v>208</v>
      </c>
      <c r="G135" s="187"/>
      <c r="H135" s="188"/>
      <c r="I135" s="188"/>
      <c r="J135" s="188"/>
      <c r="K135" s="319" t="b">
        <f t="shared" ref="K135:K136" si="15">IF(G135="X",1,IF(H135="X",0.5,IF(I135="X",0.001,IF(J135="X",""))))</f>
        <v>0</v>
      </c>
      <c r="L135" s="224">
        <v>0</v>
      </c>
      <c r="M135" s="190"/>
      <c r="N135" s="307"/>
      <c r="O135" s="190"/>
      <c r="P135" s="307"/>
      <c r="Q135" s="438"/>
      <c r="R135" s="439"/>
      <c r="S135" s="439"/>
      <c r="T135" s="439"/>
      <c r="U135" s="282"/>
      <c r="V135" s="282"/>
      <c r="W135" s="282"/>
      <c r="X135" s="308"/>
      <c r="Y135" s="76"/>
      <c r="Z135" s="76"/>
      <c r="AA135" s="76"/>
      <c r="AB135" s="76"/>
      <c r="AC135" s="76"/>
      <c r="AD135" s="76"/>
      <c r="AE135" s="76"/>
      <c r="AF135" s="76"/>
      <c r="AG135" s="76"/>
      <c r="AH135" s="76"/>
      <c r="AI135" s="76"/>
      <c r="AJ135" s="76"/>
      <c r="AK135" s="76"/>
      <c r="AL135" s="76"/>
      <c r="AM135" s="76"/>
      <c r="AN135" s="76"/>
      <c r="AO135" s="76"/>
      <c r="AP135" s="76"/>
      <c r="AQ135" s="76"/>
      <c r="AR135" s="76"/>
      <c r="AS135" s="76"/>
      <c r="AT135" s="76"/>
      <c r="AU135" s="76"/>
      <c r="AV135" s="76"/>
      <c r="AW135" s="76"/>
      <c r="AX135" s="76"/>
      <c r="AY135" s="76"/>
      <c r="AZ135" s="76"/>
      <c r="BA135" s="76"/>
      <c r="BB135" s="76"/>
    </row>
    <row r="136" spans="1:54" s="82" customFormat="1" ht="60.75" thickBot="1" x14ac:dyDescent="0.3">
      <c r="A136" s="76"/>
      <c r="B136" s="77"/>
      <c r="C136" s="78"/>
      <c r="D136" s="480"/>
      <c r="E136" s="156" t="s">
        <v>19</v>
      </c>
      <c r="F136" s="160" t="s">
        <v>31</v>
      </c>
      <c r="G136" s="202" t="s">
        <v>67</v>
      </c>
      <c r="H136" s="203"/>
      <c r="I136" s="203"/>
      <c r="J136" s="203"/>
      <c r="K136" s="321">
        <f t="shared" si="15"/>
        <v>1</v>
      </c>
      <c r="L136" s="231">
        <v>0</v>
      </c>
      <c r="M136" s="204"/>
      <c r="N136" s="309"/>
      <c r="O136" s="204"/>
      <c r="P136" s="309"/>
      <c r="Q136" s="440"/>
      <c r="R136" s="441"/>
      <c r="S136" s="441"/>
      <c r="T136" s="441"/>
      <c r="U136" s="276"/>
      <c r="V136" s="276"/>
      <c r="W136" s="276"/>
      <c r="X136" s="310"/>
      <c r="Y136" s="76"/>
      <c r="Z136" s="76"/>
      <c r="AA136" s="76"/>
      <c r="AB136" s="76"/>
      <c r="AC136" s="76"/>
      <c r="AD136" s="76"/>
      <c r="AE136" s="76"/>
      <c r="AF136" s="76"/>
      <c r="AG136" s="76"/>
      <c r="AH136" s="76"/>
      <c r="AI136" s="76"/>
      <c r="AJ136" s="76"/>
      <c r="AK136" s="76"/>
      <c r="AL136" s="76"/>
      <c r="AM136" s="76"/>
      <c r="AN136" s="76"/>
      <c r="AO136" s="76"/>
      <c r="AP136" s="76"/>
      <c r="AQ136" s="76"/>
      <c r="AR136" s="76"/>
      <c r="AS136" s="76"/>
      <c r="AT136" s="76"/>
      <c r="AU136" s="76"/>
      <c r="AV136" s="76"/>
      <c r="AW136" s="76"/>
      <c r="AX136" s="76"/>
      <c r="AY136" s="76"/>
      <c r="AZ136" s="76"/>
      <c r="BA136" s="76"/>
      <c r="BB136" s="76"/>
    </row>
    <row r="137" spans="1:54" ht="15.75" thickBot="1" x14ac:dyDescent="0.3">
      <c r="B137" s="33"/>
      <c r="D137" s="480"/>
      <c r="E137" s="502" t="s">
        <v>183</v>
      </c>
      <c r="F137" s="502"/>
      <c r="G137" s="502"/>
      <c r="H137" s="502"/>
      <c r="I137" s="502"/>
      <c r="J137" s="502"/>
      <c r="K137" s="502"/>
      <c r="L137" s="503"/>
      <c r="M137" s="503"/>
      <c r="N137" s="503"/>
      <c r="O137" s="503"/>
      <c r="P137" s="503"/>
      <c r="Q137" s="503"/>
      <c r="R137" s="503"/>
      <c r="S137" s="503"/>
      <c r="T137" s="503"/>
      <c r="U137" s="503"/>
      <c r="V137" s="503"/>
      <c r="W137" s="503"/>
      <c r="X137" s="504"/>
    </row>
    <row r="138" spans="1:54" s="82" customFormat="1" ht="24" x14ac:dyDescent="0.25">
      <c r="A138" s="76"/>
      <c r="B138" s="77"/>
      <c r="C138" s="78"/>
      <c r="D138" s="480"/>
      <c r="E138" s="157" t="s">
        <v>209</v>
      </c>
      <c r="F138" s="161" t="s">
        <v>29</v>
      </c>
      <c r="G138" s="311"/>
      <c r="H138" s="188"/>
      <c r="I138" s="188"/>
      <c r="J138" s="188"/>
      <c r="K138" s="319" t="b">
        <f t="shared" ref="K138:K140" si="16">IF(G138="X",1,IF(H138="X",0.5,IF(I138="X",0.001,IF(J138="X",""))))</f>
        <v>0</v>
      </c>
      <c r="L138" s="224">
        <v>0</v>
      </c>
      <c r="M138" s="190"/>
      <c r="N138" s="307"/>
      <c r="O138" s="190"/>
      <c r="P138" s="307"/>
      <c r="Q138" s="438"/>
      <c r="R138" s="439"/>
      <c r="S138" s="439"/>
      <c r="T138" s="439"/>
      <c r="U138" s="282"/>
      <c r="V138" s="282"/>
      <c r="W138" s="282"/>
      <c r="X138" s="308"/>
      <c r="Y138" s="76"/>
      <c r="Z138" s="76"/>
      <c r="AA138" s="76"/>
      <c r="AB138" s="76"/>
      <c r="AC138" s="76"/>
      <c r="AD138" s="76"/>
      <c r="AE138" s="76"/>
      <c r="AF138" s="76"/>
      <c r="AG138" s="76"/>
      <c r="AH138" s="76"/>
      <c r="AI138" s="76"/>
      <c r="AJ138" s="76"/>
      <c r="AK138" s="76"/>
      <c r="AL138" s="76"/>
      <c r="AM138" s="76"/>
      <c r="AN138" s="76"/>
      <c r="AO138" s="76"/>
      <c r="AP138" s="76"/>
      <c r="AQ138" s="76"/>
      <c r="AR138" s="76"/>
      <c r="AS138" s="76"/>
      <c r="AT138" s="76"/>
      <c r="AU138" s="76"/>
      <c r="AV138" s="76"/>
      <c r="AW138" s="76"/>
      <c r="AX138" s="76"/>
      <c r="AY138" s="76"/>
      <c r="AZ138" s="76"/>
      <c r="BA138" s="76"/>
      <c r="BB138" s="76"/>
    </row>
    <row r="139" spans="1:54" s="82" customFormat="1" ht="24" x14ac:dyDescent="0.25">
      <c r="A139" s="76"/>
      <c r="B139" s="77"/>
      <c r="C139" s="78"/>
      <c r="D139" s="480"/>
      <c r="E139" s="158" t="s">
        <v>210</v>
      </c>
      <c r="F139" s="162" t="s">
        <v>27</v>
      </c>
      <c r="G139" s="245" t="s">
        <v>67</v>
      </c>
      <c r="H139" s="196"/>
      <c r="I139" s="196"/>
      <c r="J139" s="196"/>
      <c r="K139" s="320">
        <f t="shared" si="16"/>
        <v>1</v>
      </c>
      <c r="L139" s="210">
        <v>0</v>
      </c>
      <c r="M139" s="197"/>
      <c r="N139" s="312"/>
      <c r="O139" s="197"/>
      <c r="P139" s="312"/>
      <c r="Q139" s="442"/>
      <c r="R139" s="437"/>
      <c r="S139" s="437"/>
      <c r="T139" s="437"/>
      <c r="U139" s="271"/>
      <c r="V139" s="271"/>
      <c r="W139" s="271"/>
      <c r="X139" s="313"/>
      <c r="Y139" s="76"/>
      <c r="Z139" s="76"/>
      <c r="AA139" s="76"/>
      <c r="AB139" s="76"/>
      <c r="AC139" s="76"/>
      <c r="AD139" s="76"/>
      <c r="AE139" s="76"/>
      <c r="AF139" s="76"/>
      <c r="AG139" s="76"/>
      <c r="AH139" s="76"/>
      <c r="AI139" s="76"/>
      <c r="AJ139" s="76"/>
      <c r="AK139" s="76"/>
      <c r="AL139" s="76"/>
      <c r="AM139" s="76"/>
      <c r="AN139" s="76"/>
      <c r="AO139" s="76"/>
      <c r="AP139" s="76"/>
      <c r="AQ139" s="76"/>
      <c r="AR139" s="76"/>
      <c r="AS139" s="76"/>
      <c r="AT139" s="76"/>
      <c r="AU139" s="76"/>
      <c r="AV139" s="76"/>
      <c r="AW139" s="76"/>
      <c r="AX139" s="76"/>
      <c r="AY139" s="76"/>
      <c r="AZ139" s="76"/>
      <c r="BA139" s="76"/>
      <c r="BB139" s="76"/>
    </row>
    <row r="140" spans="1:54" s="82" customFormat="1" ht="36.75" thickBot="1" x14ac:dyDescent="0.3">
      <c r="A140" s="76"/>
      <c r="B140" s="77"/>
      <c r="C140" s="78"/>
      <c r="D140" s="480"/>
      <c r="E140" s="156" t="s">
        <v>256</v>
      </c>
      <c r="F140" s="160" t="s">
        <v>26</v>
      </c>
      <c r="G140" s="314"/>
      <c r="H140" s="203"/>
      <c r="I140" s="203"/>
      <c r="J140" s="203"/>
      <c r="K140" s="321" t="b">
        <f t="shared" si="16"/>
        <v>0</v>
      </c>
      <c r="L140" s="231">
        <v>0</v>
      </c>
      <c r="M140" s="204"/>
      <c r="N140" s="309"/>
      <c r="O140" s="204"/>
      <c r="P140" s="309"/>
      <c r="Q140" s="440"/>
      <c r="R140" s="441"/>
      <c r="S140" s="441"/>
      <c r="T140" s="441"/>
      <c r="U140" s="276"/>
      <c r="V140" s="276"/>
      <c r="W140" s="276"/>
      <c r="X140" s="310"/>
      <c r="Y140" s="76"/>
      <c r="Z140" s="76"/>
      <c r="AA140" s="76"/>
      <c r="AB140" s="76"/>
      <c r="AC140" s="76"/>
      <c r="AD140" s="76"/>
      <c r="AE140" s="76"/>
      <c r="AF140" s="76"/>
      <c r="AG140" s="76"/>
      <c r="AH140" s="76"/>
      <c r="AI140" s="76"/>
      <c r="AJ140" s="76"/>
      <c r="AK140" s="76"/>
      <c r="AL140" s="76"/>
      <c r="AM140" s="76"/>
      <c r="AN140" s="76"/>
      <c r="AO140" s="76"/>
      <c r="AP140" s="76"/>
      <c r="AQ140" s="76"/>
      <c r="AR140" s="76"/>
      <c r="AS140" s="76"/>
      <c r="AT140" s="76"/>
      <c r="AU140" s="76"/>
      <c r="AV140" s="76"/>
      <c r="AW140" s="76"/>
      <c r="AX140" s="76"/>
      <c r="AY140" s="76"/>
      <c r="AZ140" s="76"/>
      <c r="BA140" s="76"/>
      <c r="BB140" s="76"/>
    </row>
    <row r="141" spans="1:54" ht="15" customHeight="1" thickBot="1" x14ac:dyDescent="0.3">
      <c r="A141" s="25"/>
      <c r="B141" s="26"/>
      <c r="D141" s="482"/>
      <c r="E141" s="110" t="s">
        <v>170</v>
      </c>
      <c r="F141" s="153"/>
      <c r="G141" s="163">
        <f>SUM(K135:K140)</f>
        <v>2</v>
      </c>
      <c r="H141" s="451"/>
      <c r="I141" s="452"/>
      <c r="J141" s="453"/>
      <c r="K141" s="71">
        <f>IF(G141=0,"",AVERAGE(K135:K140))</f>
        <v>1</v>
      </c>
      <c r="L141" s="461"/>
      <c r="M141" s="462"/>
      <c r="N141" s="462"/>
      <c r="O141" s="462"/>
      <c r="P141" s="462"/>
      <c r="Q141" s="463"/>
      <c r="R141" s="463"/>
      <c r="S141" s="463"/>
      <c r="T141" s="463"/>
      <c r="U141" s="463"/>
      <c r="V141" s="463"/>
      <c r="W141" s="463"/>
      <c r="X141" s="464"/>
    </row>
    <row r="142" spans="1:54" ht="15.75" customHeight="1" thickBot="1" x14ac:dyDescent="0.3">
      <c r="D142" s="479">
        <v>17</v>
      </c>
      <c r="E142" s="129" t="s">
        <v>102</v>
      </c>
      <c r="F142" s="128"/>
      <c r="G142" s="465" t="s">
        <v>107</v>
      </c>
      <c r="H142" s="467" t="s">
        <v>198</v>
      </c>
      <c r="I142" s="467" t="s">
        <v>65</v>
      </c>
      <c r="J142" s="467" t="s">
        <v>109</v>
      </c>
      <c r="K142" s="508" t="s">
        <v>146</v>
      </c>
      <c r="L142" s="510" t="s">
        <v>203</v>
      </c>
      <c r="M142" s="473" t="s">
        <v>194</v>
      </c>
      <c r="N142" s="475" t="s">
        <v>192</v>
      </c>
      <c r="O142" s="477" t="s">
        <v>202</v>
      </c>
      <c r="P142" s="475" t="s">
        <v>193</v>
      </c>
      <c r="Q142" s="451" t="s">
        <v>68</v>
      </c>
      <c r="R142" s="452"/>
      <c r="S142" s="452"/>
      <c r="T142" s="452"/>
      <c r="U142" s="452"/>
      <c r="V142" s="452"/>
      <c r="W142" s="452"/>
      <c r="X142" s="453"/>
    </row>
    <row r="143" spans="1:54" ht="31.5" customHeight="1" thickBot="1" x14ac:dyDescent="0.25">
      <c r="D143" s="480"/>
      <c r="E143" s="106" t="s">
        <v>70</v>
      </c>
      <c r="F143" s="58"/>
      <c r="G143" s="466"/>
      <c r="H143" s="468"/>
      <c r="I143" s="468"/>
      <c r="J143" s="468"/>
      <c r="K143" s="509"/>
      <c r="L143" s="511"/>
      <c r="M143" s="474"/>
      <c r="N143" s="476"/>
      <c r="O143" s="478"/>
      <c r="P143" s="476"/>
      <c r="Q143" s="373" t="s">
        <v>272</v>
      </c>
      <c r="R143" s="380" t="s">
        <v>273</v>
      </c>
      <c r="S143" s="373" t="s">
        <v>272</v>
      </c>
      <c r="T143" s="394" t="s">
        <v>273</v>
      </c>
      <c r="U143" s="374" t="s">
        <v>272</v>
      </c>
      <c r="V143" s="394" t="s">
        <v>273</v>
      </c>
      <c r="W143" s="374" t="s">
        <v>272</v>
      </c>
      <c r="X143" s="395" t="s">
        <v>273</v>
      </c>
    </row>
    <row r="144" spans="1:54" s="82" customFormat="1" ht="24" x14ac:dyDescent="0.25">
      <c r="A144" s="76"/>
      <c r="B144" s="77"/>
      <c r="C144" s="78"/>
      <c r="D144" s="480"/>
      <c r="E144" s="145" t="s">
        <v>18</v>
      </c>
      <c r="F144" s="159" t="s">
        <v>100</v>
      </c>
      <c r="G144" s="245"/>
      <c r="H144" s="196"/>
      <c r="I144" s="196"/>
      <c r="J144" s="196"/>
      <c r="K144" s="324" t="b">
        <f t="shared" ref="K144:K145" si="17">IF(G144="X",1,IF(H144="X",0.5,IF(I144="X",0.001,IF(J144="X",""))))</f>
        <v>0</v>
      </c>
      <c r="L144" s="224">
        <v>0</v>
      </c>
      <c r="M144" s="190"/>
      <c r="N144" s="307"/>
      <c r="O144" s="190"/>
      <c r="P144" s="307"/>
      <c r="Q144" s="438"/>
      <c r="R144" s="439"/>
      <c r="S144" s="439"/>
      <c r="T144" s="439"/>
      <c r="U144" s="282"/>
      <c r="V144" s="282"/>
      <c r="W144" s="282"/>
      <c r="X144" s="308"/>
      <c r="Y144" s="76"/>
      <c r="Z144" s="76"/>
      <c r="AA144" s="76"/>
      <c r="AB144" s="76"/>
      <c r="AC144" s="76"/>
      <c r="AD144" s="76"/>
      <c r="AE144" s="76"/>
      <c r="AF144" s="76"/>
      <c r="AG144" s="76"/>
      <c r="AH144" s="76"/>
      <c r="AI144" s="76"/>
      <c r="AJ144" s="76"/>
      <c r="AK144" s="76"/>
      <c r="AL144" s="76"/>
      <c r="AM144" s="76"/>
      <c r="AN144" s="76"/>
      <c r="AO144" s="76"/>
      <c r="AP144" s="76"/>
      <c r="AQ144" s="76"/>
      <c r="AR144" s="76"/>
      <c r="AS144" s="76"/>
      <c r="AT144" s="76"/>
      <c r="AU144" s="76"/>
      <c r="AV144" s="76"/>
      <c r="AW144" s="76"/>
      <c r="AX144" s="76"/>
      <c r="AY144" s="76"/>
      <c r="AZ144" s="76"/>
      <c r="BA144" s="76"/>
      <c r="BB144" s="76"/>
    </row>
    <row r="145" spans="1:54" s="82" customFormat="1" ht="24.75" thickBot="1" x14ac:dyDescent="0.3">
      <c r="A145" s="76"/>
      <c r="B145" s="77"/>
      <c r="C145" s="78"/>
      <c r="D145" s="480"/>
      <c r="E145" s="156" t="s">
        <v>16</v>
      </c>
      <c r="F145" s="160" t="s">
        <v>101</v>
      </c>
      <c r="G145" s="263" t="s">
        <v>67</v>
      </c>
      <c r="H145" s="250"/>
      <c r="I145" s="250"/>
      <c r="J145" s="250"/>
      <c r="K145" s="325">
        <f t="shared" si="17"/>
        <v>1</v>
      </c>
      <c r="L145" s="231">
        <v>0</v>
      </c>
      <c r="M145" s="204"/>
      <c r="N145" s="309"/>
      <c r="O145" s="204"/>
      <c r="P145" s="309"/>
      <c r="Q145" s="440"/>
      <c r="R145" s="441"/>
      <c r="S145" s="441"/>
      <c r="T145" s="441"/>
      <c r="U145" s="276"/>
      <c r="V145" s="276"/>
      <c r="W145" s="276"/>
      <c r="X145" s="310"/>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6"/>
      <c r="AY145" s="76"/>
      <c r="AZ145" s="76"/>
      <c r="BA145" s="76"/>
      <c r="BB145" s="76"/>
    </row>
    <row r="146" spans="1:54" ht="14.1" customHeight="1" thickBot="1" x14ac:dyDescent="0.25">
      <c r="D146" s="480"/>
      <c r="E146" s="505" t="s">
        <v>105</v>
      </c>
      <c r="F146" s="505"/>
      <c r="G146" s="505"/>
      <c r="H146" s="505"/>
      <c r="I146" s="505"/>
      <c r="J146" s="505"/>
      <c r="K146" s="505"/>
      <c r="L146" s="506"/>
      <c r="M146" s="506"/>
      <c r="N146" s="506"/>
      <c r="O146" s="506"/>
      <c r="P146" s="506"/>
      <c r="Q146" s="506"/>
      <c r="R146" s="506"/>
      <c r="S146" s="506"/>
      <c r="T146" s="506"/>
      <c r="U146" s="506"/>
      <c r="V146" s="506"/>
      <c r="W146" s="506"/>
      <c r="X146" s="507"/>
    </row>
    <row r="147" spans="1:54" s="82" customFormat="1" ht="15" x14ac:dyDescent="0.25">
      <c r="A147" s="76"/>
      <c r="B147" s="77"/>
      <c r="C147" s="78"/>
      <c r="D147" s="480"/>
      <c r="E147" s="145" t="s">
        <v>257</v>
      </c>
      <c r="F147" s="159" t="s">
        <v>104</v>
      </c>
      <c r="G147" s="187"/>
      <c r="H147" s="188"/>
      <c r="I147" s="188"/>
      <c r="J147" s="188"/>
      <c r="K147" s="319" t="b">
        <f t="shared" ref="K147:K148" si="18">IF(G147="X",1,IF(H147="X",0.5,IF(I147="X",0.001,IF(J147="X",""))))</f>
        <v>0</v>
      </c>
      <c r="L147" s="224">
        <v>0</v>
      </c>
      <c r="M147" s="190"/>
      <c r="N147" s="307"/>
      <c r="O147" s="190"/>
      <c r="P147" s="307"/>
      <c r="Q147" s="438"/>
      <c r="R147" s="439"/>
      <c r="S147" s="439"/>
      <c r="T147" s="439"/>
      <c r="U147" s="282"/>
      <c r="V147" s="282"/>
      <c r="W147" s="282"/>
      <c r="X147" s="308"/>
      <c r="Y147" s="76"/>
      <c r="Z147" s="76"/>
      <c r="AA147" s="76"/>
      <c r="AB147" s="76"/>
      <c r="AC147" s="76"/>
      <c r="AD147" s="76"/>
      <c r="AE147" s="76"/>
      <c r="AF147" s="76"/>
      <c r="AG147" s="76"/>
      <c r="AH147" s="76"/>
      <c r="AI147" s="76"/>
      <c r="AJ147" s="76"/>
      <c r="AK147" s="76"/>
      <c r="AL147" s="76"/>
      <c r="AM147" s="76"/>
      <c r="AN147" s="76"/>
      <c r="AO147" s="76"/>
      <c r="AP147" s="76"/>
      <c r="AQ147" s="76"/>
      <c r="AR147" s="76"/>
      <c r="AS147" s="76"/>
      <c r="AT147" s="76"/>
      <c r="AU147" s="76"/>
      <c r="AV147" s="76"/>
      <c r="AW147" s="76"/>
      <c r="AX147" s="76"/>
      <c r="AY147" s="76"/>
      <c r="AZ147" s="76"/>
      <c r="BA147" s="76"/>
      <c r="BB147" s="76"/>
    </row>
    <row r="148" spans="1:54" s="82" customFormat="1" ht="36.75" thickBot="1" x14ac:dyDescent="0.3">
      <c r="A148" s="76"/>
      <c r="B148" s="77"/>
      <c r="C148" s="78"/>
      <c r="D148" s="480"/>
      <c r="E148" s="86" t="s">
        <v>258</v>
      </c>
      <c r="F148" s="160" t="s">
        <v>103</v>
      </c>
      <c r="G148" s="202"/>
      <c r="H148" s="203"/>
      <c r="I148" s="203"/>
      <c r="J148" s="203"/>
      <c r="K148" s="321" t="b">
        <f t="shared" si="18"/>
        <v>0</v>
      </c>
      <c r="L148" s="231">
        <v>0</v>
      </c>
      <c r="M148" s="204"/>
      <c r="N148" s="309"/>
      <c r="O148" s="204"/>
      <c r="P148" s="309"/>
      <c r="Q148" s="440"/>
      <c r="R148" s="441"/>
      <c r="S148" s="441"/>
      <c r="T148" s="441"/>
      <c r="U148" s="276"/>
      <c r="V148" s="276"/>
      <c r="W148" s="276"/>
      <c r="X148" s="310"/>
      <c r="Y148" s="76"/>
      <c r="Z148" s="76"/>
      <c r="AA148" s="76"/>
      <c r="AB148" s="76"/>
      <c r="AC148" s="76"/>
      <c r="AD148" s="76"/>
      <c r="AE148" s="76"/>
      <c r="AF148" s="76"/>
      <c r="AG148" s="76"/>
      <c r="AH148" s="76"/>
      <c r="AI148" s="76"/>
      <c r="AJ148" s="76"/>
      <c r="AK148" s="76"/>
      <c r="AL148" s="76"/>
      <c r="AM148" s="76"/>
      <c r="AN148" s="76"/>
      <c r="AO148" s="76"/>
      <c r="AP148" s="76"/>
      <c r="AQ148" s="76"/>
      <c r="AR148" s="76"/>
      <c r="AS148" s="76"/>
      <c r="AT148" s="76"/>
      <c r="AU148" s="76"/>
      <c r="AV148" s="76"/>
      <c r="AW148" s="76"/>
      <c r="AX148" s="76"/>
      <c r="AY148" s="76"/>
      <c r="AZ148" s="76"/>
      <c r="BA148" s="76"/>
      <c r="BB148" s="76"/>
    </row>
    <row r="149" spans="1:54" ht="30" customHeight="1" thickBot="1" x14ac:dyDescent="0.3">
      <c r="A149" s="25"/>
      <c r="B149" s="26"/>
      <c r="D149" s="522"/>
      <c r="E149" s="498" t="s">
        <v>185</v>
      </c>
      <c r="F149" s="499"/>
      <c r="G149" s="163">
        <f>SUM(K144:K148)</f>
        <v>1</v>
      </c>
      <c r="H149" s="451"/>
      <c r="I149" s="452"/>
      <c r="J149" s="453"/>
      <c r="K149" s="71">
        <f>IF(G149=0,"",AVERAGE(K144:K148))</f>
        <v>1</v>
      </c>
      <c r="L149" s="461"/>
      <c r="M149" s="462"/>
      <c r="N149" s="462"/>
      <c r="O149" s="462"/>
      <c r="P149" s="462"/>
      <c r="Q149" s="463"/>
      <c r="R149" s="463"/>
      <c r="S149" s="463"/>
      <c r="T149" s="463"/>
      <c r="U149" s="463"/>
      <c r="V149" s="463"/>
      <c r="W149" s="463"/>
      <c r="X149" s="464"/>
    </row>
    <row r="150" spans="1:54" ht="15" customHeight="1" thickBot="1" x14ac:dyDescent="0.3">
      <c r="A150" s="25"/>
      <c r="B150" s="26"/>
      <c r="D150" s="488">
        <v>18</v>
      </c>
      <c r="E150" s="493" t="s">
        <v>95</v>
      </c>
      <c r="F150" s="493"/>
      <c r="G150" s="465" t="s">
        <v>107</v>
      </c>
      <c r="H150" s="467" t="s">
        <v>198</v>
      </c>
      <c r="I150" s="467" t="s">
        <v>65</v>
      </c>
      <c r="J150" s="467" t="s">
        <v>109</v>
      </c>
      <c r="K150" s="469" t="s">
        <v>146</v>
      </c>
      <c r="L150" s="471" t="s">
        <v>203</v>
      </c>
      <c r="M150" s="473" t="s">
        <v>194</v>
      </c>
      <c r="N150" s="475" t="s">
        <v>192</v>
      </c>
      <c r="O150" s="477" t="s">
        <v>202</v>
      </c>
      <c r="P150" s="475" t="s">
        <v>193</v>
      </c>
      <c r="Q150" s="451" t="s">
        <v>68</v>
      </c>
      <c r="R150" s="452"/>
      <c r="S150" s="452"/>
      <c r="T150" s="452"/>
      <c r="U150" s="452"/>
      <c r="V150" s="452"/>
      <c r="W150" s="452"/>
      <c r="X150" s="453"/>
    </row>
    <row r="151" spans="1:54" ht="31.5" customHeight="1" thickBot="1" x14ac:dyDescent="0.25">
      <c r="D151" s="489"/>
      <c r="E151" s="495"/>
      <c r="F151" s="495"/>
      <c r="G151" s="466"/>
      <c r="H151" s="468"/>
      <c r="I151" s="468"/>
      <c r="J151" s="468"/>
      <c r="K151" s="470"/>
      <c r="L151" s="500"/>
      <c r="M151" s="501"/>
      <c r="N151" s="496"/>
      <c r="O151" s="487"/>
      <c r="P151" s="496"/>
      <c r="Q151" s="373" t="s">
        <v>272</v>
      </c>
      <c r="R151" s="380" t="s">
        <v>273</v>
      </c>
      <c r="S151" s="373" t="s">
        <v>272</v>
      </c>
      <c r="T151" s="394" t="s">
        <v>273</v>
      </c>
      <c r="U151" s="374" t="s">
        <v>272</v>
      </c>
      <c r="V151" s="394" t="s">
        <v>273</v>
      </c>
      <c r="W151" s="374" t="s">
        <v>272</v>
      </c>
      <c r="X151" s="395" t="s">
        <v>273</v>
      </c>
    </row>
    <row r="152" spans="1:54" s="82" customFormat="1" ht="48.75" thickBot="1" x14ac:dyDescent="0.25">
      <c r="A152" s="76"/>
      <c r="B152" s="77"/>
      <c r="C152" s="78"/>
      <c r="D152" s="489"/>
      <c r="E152" s="164" t="s">
        <v>13</v>
      </c>
      <c r="F152" s="165" t="s">
        <v>176</v>
      </c>
      <c r="G152" s="235" t="s">
        <v>67</v>
      </c>
      <c r="H152" s="236"/>
      <c r="I152" s="236"/>
      <c r="J152" s="236"/>
      <c r="K152" s="330">
        <f>IF(G152="X",1,IF(H152="X",0.5,IF(I152="X",0.001,IF(J152="X",""))))</f>
        <v>1</v>
      </c>
      <c r="L152" s="315">
        <v>0</v>
      </c>
      <c r="M152" s="255"/>
      <c r="N152" s="316"/>
      <c r="O152" s="255"/>
      <c r="P152" s="317"/>
      <c r="Q152" s="297"/>
      <c r="R152" s="298"/>
      <c r="S152" s="298"/>
      <c r="T152" s="298"/>
      <c r="U152" s="298"/>
      <c r="V152" s="298"/>
      <c r="W152" s="298"/>
      <c r="X152" s="243"/>
      <c r="Y152" s="76"/>
      <c r="Z152" s="76"/>
      <c r="AA152" s="76"/>
      <c r="AB152" s="76"/>
      <c r="AC152" s="76"/>
      <c r="AD152" s="76"/>
      <c r="AE152" s="76"/>
      <c r="AF152" s="76"/>
      <c r="AG152" s="76"/>
      <c r="AH152" s="76"/>
      <c r="AI152" s="76"/>
      <c r="AJ152" s="76"/>
      <c r="AK152" s="76"/>
      <c r="AL152" s="76"/>
      <c r="AM152" s="76"/>
      <c r="AN152" s="76"/>
      <c r="AO152" s="76"/>
      <c r="AP152" s="76"/>
      <c r="AQ152" s="76"/>
      <c r="AR152" s="76"/>
      <c r="AS152" s="76"/>
      <c r="AT152" s="76"/>
      <c r="AU152" s="76"/>
      <c r="AV152" s="76"/>
      <c r="AW152" s="76"/>
      <c r="AX152" s="76"/>
      <c r="AY152" s="76"/>
      <c r="AZ152" s="76"/>
      <c r="BA152" s="76"/>
      <c r="BB152" s="76"/>
    </row>
    <row r="153" spans="1:54" ht="14.65" customHeight="1" thickBot="1" x14ac:dyDescent="0.3">
      <c r="A153" s="25"/>
      <c r="B153" s="26"/>
      <c r="D153" s="497"/>
      <c r="E153" s="110" t="s">
        <v>171</v>
      </c>
      <c r="F153" s="153"/>
      <c r="G153" s="163">
        <f>SUM(K152)</f>
        <v>1</v>
      </c>
      <c r="H153" s="451"/>
      <c r="I153" s="452"/>
      <c r="J153" s="453"/>
      <c r="K153" s="71">
        <f>IF(G153=0,"",AVERAGE(K152:K152))</f>
        <v>1</v>
      </c>
      <c r="L153" s="461"/>
      <c r="M153" s="462"/>
      <c r="N153" s="462"/>
      <c r="O153" s="462"/>
      <c r="P153" s="462"/>
      <c r="Q153" s="463"/>
      <c r="R153" s="463"/>
      <c r="S153" s="463"/>
      <c r="T153" s="463"/>
      <c r="U153" s="463"/>
      <c r="V153" s="463"/>
      <c r="W153" s="463"/>
      <c r="X153" s="464"/>
    </row>
    <row r="154" spans="1:54" ht="15.75" customHeight="1" thickBot="1" x14ac:dyDescent="0.3">
      <c r="D154" s="488">
        <v>19</v>
      </c>
      <c r="E154" s="116" t="s">
        <v>123</v>
      </c>
      <c r="F154" s="129"/>
      <c r="G154" s="465" t="s">
        <v>107</v>
      </c>
      <c r="H154" s="467" t="s">
        <v>198</v>
      </c>
      <c r="I154" s="467" t="s">
        <v>65</v>
      </c>
      <c r="J154" s="467" t="s">
        <v>109</v>
      </c>
      <c r="K154" s="469" t="s">
        <v>146</v>
      </c>
      <c r="L154" s="471" t="s">
        <v>203</v>
      </c>
      <c r="M154" s="473" t="s">
        <v>194</v>
      </c>
      <c r="N154" s="475" t="s">
        <v>192</v>
      </c>
      <c r="O154" s="477" t="s">
        <v>202</v>
      </c>
      <c r="P154" s="475" t="s">
        <v>193</v>
      </c>
      <c r="Q154" s="451" t="s">
        <v>68</v>
      </c>
      <c r="R154" s="452"/>
      <c r="S154" s="452"/>
      <c r="T154" s="452"/>
      <c r="U154" s="452"/>
      <c r="V154" s="452"/>
      <c r="W154" s="452"/>
      <c r="X154" s="453"/>
    </row>
    <row r="155" spans="1:54" ht="30.75" customHeight="1" thickBot="1" x14ac:dyDescent="0.3">
      <c r="D155" s="489"/>
      <c r="E155" s="364" t="s">
        <v>124</v>
      </c>
      <c r="F155" s="152"/>
      <c r="G155" s="466"/>
      <c r="H155" s="468"/>
      <c r="I155" s="468"/>
      <c r="J155" s="468"/>
      <c r="K155" s="470"/>
      <c r="L155" s="472"/>
      <c r="M155" s="474"/>
      <c r="N155" s="476"/>
      <c r="O155" s="478"/>
      <c r="P155" s="476"/>
      <c r="Q155" s="373" t="s">
        <v>272</v>
      </c>
      <c r="R155" s="380" t="s">
        <v>273</v>
      </c>
      <c r="S155" s="373" t="s">
        <v>272</v>
      </c>
      <c r="T155" s="394" t="s">
        <v>273</v>
      </c>
      <c r="U155" s="374" t="s">
        <v>272</v>
      </c>
      <c r="V155" s="394" t="s">
        <v>273</v>
      </c>
      <c r="W155" s="374" t="s">
        <v>272</v>
      </c>
      <c r="X155" s="395" t="s">
        <v>273</v>
      </c>
    </row>
    <row r="156" spans="1:54" s="82" customFormat="1" ht="36" x14ac:dyDescent="0.2">
      <c r="A156" s="76"/>
      <c r="B156" s="77"/>
      <c r="C156" s="78"/>
      <c r="D156" s="491"/>
      <c r="E156" s="145" t="s">
        <v>11</v>
      </c>
      <c r="F156" s="360" t="s">
        <v>17</v>
      </c>
      <c r="G156" s="187"/>
      <c r="H156" s="188"/>
      <c r="I156" s="188"/>
      <c r="J156" s="188"/>
      <c r="K156" s="319" t="b">
        <f t="shared" ref="K156:K159" si="19">IF(G156="X",1,IF(H156="X",0.5,IF(I156="X",0.001,IF(J156="X",""))))</f>
        <v>0</v>
      </c>
      <c r="L156" s="224">
        <v>0</v>
      </c>
      <c r="M156" s="190"/>
      <c r="N156" s="281"/>
      <c r="O156" s="190"/>
      <c r="P156" s="281"/>
      <c r="Q156" s="425"/>
      <c r="R156" s="426"/>
      <c r="S156" s="426"/>
      <c r="T156" s="426"/>
      <c r="U156" s="282"/>
      <c r="V156" s="282"/>
      <c r="W156" s="282"/>
      <c r="X156" s="283"/>
      <c r="Y156" s="76"/>
      <c r="Z156" s="76"/>
      <c r="AA156" s="76"/>
      <c r="AB156" s="76"/>
      <c r="AC156" s="76"/>
      <c r="AD156" s="76"/>
      <c r="AE156" s="76"/>
      <c r="AF156" s="76"/>
      <c r="AG156" s="76"/>
      <c r="AH156" s="76"/>
      <c r="AI156" s="76"/>
      <c r="AJ156" s="76"/>
      <c r="AK156" s="76"/>
      <c r="AL156" s="76"/>
      <c r="AM156" s="76"/>
      <c r="AN156" s="76"/>
      <c r="AO156" s="76"/>
      <c r="AP156" s="76"/>
      <c r="AQ156" s="76"/>
      <c r="AR156" s="76"/>
      <c r="AS156" s="76"/>
      <c r="AT156" s="76"/>
      <c r="AU156" s="76"/>
      <c r="AV156" s="76"/>
      <c r="AW156" s="76"/>
      <c r="AX156" s="76"/>
      <c r="AY156" s="76"/>
      <c r="AZ156" s="76"/>
      <c r="BA156" s="76"/>
      <c r="BB156" s="76"/>
    </row>
    <row r="157" spans="1:54" s="82" customFormat="1" ht="48" x14ac:dyDescent="0.2">
      <c r="A157" s="76"/>
      <c r="B157" s="77"/>
      <c r="C157" s="78"/>
      <c r="D157" s="491"/>
      <c r="E157" s="166" t="s">
        <v>10</v>
      </c>
      <c r="F157" s="361" t="s">
        <v>15</v>
      </c>
      <c r="G157" s="195" t="s">
        <v>67</v>
      </c>
      <c r="H157" s="196"/>
      <c r="I157" s="196"/>
      <c r="J157" s="196"/>
      <c r="K157" s="320">
        <f t="shared" si="19"/>
        <v>1</v>
      </c>
      <c r="L157" s="210">
        <v>0</v>
      </c>
      <c r="M157" s="197"/>
      <c r="N157" s="270"/>
      <c r="O157" s="197"/>
      <c r="P157" s="270"/>
      <c r="Q157" s="427"/>
      <c r="R157" s="424"/>
      <c r="S157" s="424"/>
      <c r="T157" s="424"/>
      <c r="U157" s="271"/>
      <c r="V157" s="271"/>
      <c r="W157" s="271"/>
      <c r="X157" s="272"/>
      <c r="Y157" s="76"/>
      <c r="Z157" s="76"/>
      <c r="AA157" s="76"/>
      <c r="AB157" s="76"/>
      <c r="AC157" s="76"/>
      <c r="AD157" s="76"/>
      <c r="AE157" s="76"/>
      <c r="AF157" s="76"/>
      <c r="AG157" s="76"/>
      <c r="AH157" s="76"/>
      <c r="AI157" s="76"/>
      <c r="AJ157" s="76"/>
      <c r="AK157" s="76"/>
      <c r="AL157" s="76"/>
      <c r="AM157" s="76"/>
      <c r="AN157" s="76"/>
      <c r="AO157" s="76"/>
      <c r="AP157" s="76"/>
      <c r="AQ157" s="76"/>
      <c r="AR157" s="76"/>
      <c r="AS157" s="76"/>
      <c r="AT157" s="76"/>
      <c r="AU157" s="76"/>
      <c r="AV157" s="76"/>
      <c r="AW157" s="76"/>
      <c r="AX157" s="76"/>
      <c r="AY157" s="76"/>
      <c r="AZ157" s="76"/>
      <c r="BA157" s="76"/>
      <c r="BB157" s="76"/>
    </row>
    <row r="158" spans="1:54" s="82" customFormat="1" ht="24" x14ac:dyDescent="0.2">
      <c r="A158" s="76"/>
      <c r="B158" s="77"/>
      <c r="C158" s="78"/>
      <c r="D158" s="491"/>
      <c r="E158" s="166" t="s">
        <v>9</v>
      </c>
      <c r="F158" s="362" t="s">
        <v>125</v>
      </c>
      <c r="G158" s="195"/>
      <c r="H158" s="196"/>
      <c r="I158" s="196"/>
      <c r="J158" s="196"/>
      <c r="K158" s="320" t="b">
        <f t="shared" si="19"/>
        <v>0</v>
      </c>
      <c r="L158" s="210">
        <v>0</v>
      </c>
      <c r="M158" s="197"/>
      <c r="N158" s="270"/>
      <c r="O158" s="197"/>
      <c r="P158" s="270"/>
      <c r="Q158" s="427"/>
      <c r="R158" s="424"/>
      <c r="S158" s="424"/>
      <c r="T158" s="424"/>
      <c r="U158" s="271"/>
      <c r="V158" s="271"/>
      <c r="W158" s="271"/>
      <c r="X158" s="272"/>
      <c r="Y158" s="76"/>
      <c r="Z158" s="76"/>
      <c r="AA158" s="76"/>
      <c r="AB158" s="76"/>
      <c r="AC158" s="76"/>
      <c r="AD158" s="76"/>
      <c r="AE158" s="76"/>
      <c r="AF158" s="76"/>
      <c r="AG158" s="76"/>
      <c r="AH158" s="76"/>
      <c r="AI158" s="76"/>
      <c r="AJ158" s="76"/>
      <c r="AK158" s="76"/>
      <c r="AL158" s="76"/>
      <c r="AM158" s="76"/>
      <c r="AN158" s="76"/>
      <c r="AO158" s="76"/>
      <c r="AP158" s="76"/>
      <c r="AQ158" s="76"/>
      <c r="AR158" s="76"/>
      <c r="AS158" s="76"/>
      <c r="AT158" s="76"/>
      <c r="AU158" s="76"/>
      <c r="AV158" s="76"/>
      <c r="AW158" s="76"/>
      <c r="AX158" s="76"/>
      <c r="AY158" s="76"/>
      <c r="AZ158" s="76"/>
      <c r="BA158" s="76"/>
      <c r="BB158" s="76"/>
    </row>
    <row r="159" spans="1:54" s="82" customFormat="1" ht="36.75" thickBot="1" x14ac:dyDescent="0.25">
      <c r="A159" s="76"/>
      <c r="B159" s="77"/>
      <c r="C159" s="78"/>
      <c r="D159" s="491"/>
      <c r="E159" s="156" t="s">
        <v>8</v>
      </c>
      <c r="F159" s="363" t="s">
        <v>126</v>
      </c>
      <c r="G159" s="202"/>
      <c r="H159" s="203"/>
      <c r="I159" s="203"/>
      <c r="J159" s="203"/>
      <c r="K159" s="321" t="b">
        <f t="shared" si="19"/>
        <v>0</v>
      </c>
      <c r="L159" s="231">
        <v>0</v>
      </c>
      <c r="M159" s="204"/>
      <c r="N159" s="275"/>
      <c r="O159" s="204"/>
      <c r="P159" s="275"/>
      <c r="Q159" s="428"/>
      <c r="R159" s="429"/>
      <c r="S159" s="429"/>
      <c r="T159" s="429"/>
      <c r="U159" s="276"/>
      <c r="V159" s="276"/>
      <c r="W159" s="276"/>
      <c r="X159" s="277"/>
      <c r="Y159" s="76"/>
      <c r="Z159" s="76"/>
      <c r="AA159" s="76"/>
      <c r="AB159" s="76"/>
      <c r="AC159" s="76"/>
      <c r="AD159" s="76"/>
      <c r="AE159" s="76"/>
      <c r="AF159" s="76"/>
      <c r="AG159" s="76"/>
      <c r="AH159" s="76"/>
      <c r="AI159" s="76"/>
      <c r="AJ159" s="76"/>
      <c r="AK159" s="76"/>
      <c r="AL159" s="76"/>
      <c r="AM159" s="76"/>
      <c r="AN159" s="76"/>
      <c r="AO159" s="76"/>
      <c r="AP159" s="76"/>
      <c r="AQ159" s="76"/>
      <c r="AR159" s="76"/>
      <c r="AS159" s="76"/>
      <c r="AT159" s="76"/>
      <c r="AU159" s="76"/>
      <c r="AV159" s="76"/>
      <c r="AW159" s="76"/>
      <c r="AX159" s="76"/>
      <c r="AY159" s="76"/>
      <c r="AZ159" s="76"/>
      <c r="BA159" s="76"/>
      <c r="BB159" s="76"/>
    </row>
    <row r="160" spans="1:54" ht="15" customHeight="1" thickBot="1" x14ac:dyDescent="0.3">
      <c r="A160" s="25"/>
      <c r="B160" s="26"/>
      <c r="D160" s="490"/>
      <c r="E160" s="119" t="s">
        <v>172</v>
      </c>
      <c r="F160" s="153"/>
      <c r="G160" s="167">
        <f>SUM(K156:K159)</f>
        <v>1</v>
      </c>
      <c r="H160" s="451"/>
      <c r="I160" s="452"/>
      <c r="J160" s="453"/>
      <c r="K160" s="71">
        <f>IF(G160=0,"",AVERAGE(K156:K159))</f>
        <v>1</v>
      </c>
      <c r="L160" s="461"/>
      <c r="M160" s="462"/>
      <c r="N160" s="462"/>
      <c r="O160" s="462"/>
      <c r="P160" s="462"/>
      <c r="Q160" s="463"/>
      <c r="R160" s="463"/>
      <c r="S160" s="463"/>
      <c r="T160" s="463"/>
      <c r="U160" s="463"/>
      <c r="V160" s="463"/>
      <c r="W160" s="463"/>
      <c r="X160" s="464"/>
    </row>
    <row r="161" spans="1:54" ht="15" customHeight="1" thickBot="1" x14ac:dyDescent="0.3">
      <c r="A161" s="25"/>
      <c r="B161" s="26"/>
      <c r="D161" s="488">
        <v>20</v>
      </c>
      <c r="E161" s="492" t="s">
        <v>14</v>
      </c>
      <c r="F161" s="493"/>
      <c r="G161" s="465" t="s">
        <v>107</v>
      </c>
      <c r="H161" s="467" t="s">
        <v>198</v>
      </c>
      <c r="I161" s="467" t="s">
        <v>65</v>
      </c>
      <c r="J161" s="467" t="s">
        <v>109</v>
      </c>
      <c r="K161" s="469" t="s">
        <v>146</v>
      </c>
      <c r="L161" s="471" t="s">
        <v>203</v>
      </c>
      <c r="M161" s="473" t="s">
        <v>194</v>
      </c>
      <c r="N161" s="475" t="s">
        <v>192</v>
      </c>
      <c r="O161" s="477" t="s">
        <v>202</v>
      </c>
      <c r="P161" s="475" t="s">
        <v>193</v>
      </c>
      <c r="Q161" s="451" t="s">
        <v>68</v>
      </c>
      <c r="R161" s="452"/>
      <c r="S161" s="452"/>
      <c r="T161" s="452"/>
      <c r="U161" s="452"/>
      <c r="V161" s="452"/>
      <c r="W161" s="452"/>
      <c r="X161" s="453"/>
    </row>
    <row r="162" spans="1:54" ht="28.5" customHeight="1" thickBot="1" x14ac:dyDescent="0.25">
      <c r="D162" s="489"/>
      <c r="E162" s="494"/>
      <c r="F162" s="495"/>
      <c r="G162" s="466"/>
      <c r="H162" s="468"/>
      <c r="I162" s="468"/>
      <c r="J162" s="468"/>
      <c r="K162" s="470"/>
      <c r="L162" s="472"/>
      <c r="M162" s="474"/>
      <c r="N162" s="476"/>
      <c r="O162" s="478"/>
      <c r="P162" s="476"/>
      <c r="Q162" s="373" t="s">
        <v>272</v>
      </c>
      <c r="R162" s="380" t="s">
        <v>273</v>
      </c>
      <c r="S162" s="373" t="s">
        <v>272</v>
      </c>
      <c r="T162" s="394" t="s">
        <v>273</v>
      </c>
      <c r="U162" s="374" t="s">
        <v>272</v>
      </c>
      <c r="V162" s="394" t="s">
        <v>273</v>
      </c>
      <c r="W162" s="374" t="s">
        <v>272</v>
      </c>
      <c r="X162" s="395" t="s">
        <v>273</v>
      </c>
    </row>
    <row r="163" spans="1:54" s="82" customFormat="1" ht="36" x14ac:dyDescent="0.2">
      <c r="A163" s="76"/>
      <c r="B163" s="77"/>
      <c r="C163" s="78"/>
      <c r="D163" s="489"/>
      <c r="E163" s="145" t="s">
        <v>7</v>
      </c>
      <c r="F163" s="168" t="s">
        <v>127</v>
      </c>
      <c r="G163" s="187"/>
      <c r="H163" s="188"/>
      <c r="I163" s="188"/>
      <c r="J163" s="188"/>
      <c r="K163" s="327" t="b">
        <f t="shared" ref="K163:K164" si="20">IF(G163="X",1,IF(H163="X",0.5,IF(I163="X",0.001,IF(J163="X",""))))</f>
        <v>0</v>
      </c>
      <c r="L163" s="224">
        <v>0</v>
      </c>
      <c r="M163" s="190"/>
      <c r="N163" s="281"/>
      <c r="O163" s="190"/>
      <c r="P163" s="281"/>
      <c r="Q163" s="425"/>
      <c r="R163" s="426"/>
      <c r="S163" s="426"/>
      <c r="T163" s="426"/>
      <c r="U163" s="282"/>
      <c r="V163" s="282"/>
      <c r="W163" s="282"/>
      <c r="X163" s="283"/>
      <c r="Y163" s="76"/>
      <c r="Z163" s="76"/>
      <c r="AA163" s="76"/>
      <c r="AB163" s="76"/>
      <c r="AC163" s="76"/>
      <c r="AD163" s="76"/>
      <c r="AE163" s="76"/>
      <c r="AF163" s="76"/>
      <c r="AG163" s="76"/>
      <c r="AH163" s="76"/>
      <c r="AI163" s="76"/>
      <c r="AJ163" s="76"/>
      <c r="AK163" s="76"/>
      <c r="AL163" s="76"/>
      <c r="AM163" s="76"/>
      <c r="AN163" s="76"/>
      <c r="AO163" s="76"/>
      <c r="AP163" s="76"/>
      <c r="AQ163" s="76"/>
      <c r="AR163" s="76"/>
      <c r="AS163" s="76"/>
      <c r="AT163" s="76"/>
      <c r="AU163" s="76"/>
      <c r="AV163" s="76"/>
      <c r="AW163" s="76"/>
      <c r="AX163" s="76"/>
      <c r="AY163" s="76"/>
      <c r="AZ163" s="76"/>
      <c r="BA163" s="76"/>
      <c r="BB163" s="76"/>
    </row>
    <row r="164" spans="1:54" s="82" customFormat="1" ht="48.75" thickBot="1" x14ac:dyDescent="0.25">
      <c r="A164" s="76"/>
      <c r="B164" s="77"/>
      <c r="C164" s="78"/>
      <c r="D164" s="489"/>
      <c r="E164" s="156" t="s">
        <v>5</v>
      </c>
      <c r="F164" s="169" t="s">
        <v>12</v>
      </c>
      <c r="G164" s="202" t="s">
        <v>67</v>
      </c>
      <c r="H164" s="203"/>
      <c r="I164" s="203"/>
      <c r="J164" s="203"/>
      <c r="K164" s="328">
        <f t="shared" si="20"/>
        <v>1</v>
      </c>
      <c r="L164" s="231">
        <v>0</v>
      </c>
      <c r="M164" s="204"/>
      <c r="N164" s="275"/>
      <c r="O164" s="204"/>
      <c r="P164" s="275"/>
      <c r="Q164" s="428"/>
      <c r="R164" s="429"/>
      <c r="S164" s="429"/>
      <c r="T164" s="429"/>
      <c r="U164" s="276"/>
      <c r="V164" s="276"/>
      <c r="W164" s="276"/>
      <c r="X164" s="277"/>
      <c r="Y164" s="76"/>
      <c r="Z164" s="76"/>
      <c r="AA164" s="76"/>
      <c r="AB164" s="76"/>
      <c r="AC164" s="76"/>
      <c r="AD164" s="76"/>
      <c r="AE164" s="76"/>
      <c r="AF164" s="76"/>
      <c r="AG164" s="76"/>
      <c r="AH164" s="76"/>
      <c r="AI164" s="76"/>
      <c r="AJ164" s="76"/>
      <c r="AK164" s="76"/>
      <c r="AL164" s="76"/>
      <c r="AM164" s="76"/>
      <c r="AN164" s="76"/>
      <c r="AO164" s="76"/>
      <c r="AP164" s="76"/>
      <c r="AQ164" s="76"/>
      <c r="AR164" s="76"/>
      <c r="AS164" s="76"/>
      <c r="AT164" s="76"/>
      <c r="AU164" s="76"/>
      <c r="AV164" s="76"/>
      <c r="AW164" s="76"/>
      <c r="AX164" s="76"/>
      <c r="AY164" s="76"/>
      <c r="AZ164" s="76"/>
      <c r="BA164" s="76"/>
      <c r="BB164" s="76"/>
    </row>
    <row r="165" spans="1:54" ht="15" customHeight="1" thickBot="1" x14ac:dyDescent="0.3">
      <c r="A165" s="25"/>
      <c r="B165" s="26"/>
      <c r="D165" s="490"/>
      <c r="E165" s="110" t="s">
        <v>173</v>
      </c>
      <c r="F165" s="153"/>
      <c r="G165" s="163">
        <f>SUM(K163:K164)</f>
        <v>1</v>
      </c>
      <c r="H165" s="451"/>
      <c r="I165" s="452"/>
      <c r="J165" s="453"/>
      <c r="K165" s="71">
        <f>IF(G165=0,"",AVERAGE(K163:K164))</f>
        <v>1</v>
      </c>
      <c r="L165" s="461"/>
      <c r="M165" s="462"/>
      <c r="N165" s="462"/>
      <c r="O165" s="462"/>
      <c r="P165" s="462"/>
      <c r="Q165" s="463"/>
      <c r="R165" s="463"/>
      <c r="S165" s="463"/>
      <c r="T165" s="463"/>
      <c r="U165" s="463"/>
      <c r="V165" s="463"/>
      <c r="W165" s="463"/>
      <c r="X165" s="464"/>
    </row>
    <row r="166" spans="1:54" ht="15.75" customHeight="1" thickBot="1" x14ac:dyDescent="0.25">
      <c r="D166" s="479">
        <v>21</v>
      </c>
      <c r="E166" s="54" t="s">
        <v>116</v>
      </c>
      <c r="F166" s="55"/>
      <c r="G166" s="465" t="s">
        <v>107</v>
      </c>
      <c r="H166" s="467" t="s">
        <v>198</v>
      </c>
      <c r="I166" s="467" t="s">
        <v>65</v>
      </c>
      <c r="J166" s="467" t="s">
        <v>109</v>
      </c>
      <c r="K166" s="469" t="s">
        <v>146</v>
      </c>
      <c r="L166" s="471" t="s">
        <v>203</v>
      </c>
      <c r="M166" s="473" t="s">
        <v>194</v>
      </c>
      <c r="N166" s="475" t="s">
        <v>192</v>
      </c>
      <c r="O166" s="477" t="s">
        <v>202</v>
      </c>
      <c r="P166" s="475" t="s">
        <v>193</v>
      </c>
      <c r="Q166" s="451" t="s">
        <v>68</v>
      </c>
      <c r="R166" s="452"/>
      <c r="S166" s="452"/>
      <c r="T166" s="452"/>
      <c r="U166" s="452"/>
      <c r="V166" s="452"/>
      <c r="W166" s="452"/>
      <c r="X166" s="453"/>
    </row>
    <row r="167" spans="1:54" ht="30" customHeight="1" thickBot="1" x14ac:dyDescent="0.25">
      <c r="D167" s="480"/>
      <c r="E167" s="38" t="s">
        <v>79</v>
      </c>
      <c r="F167" s="57"/>
      <c r="G167" s="466"/>
      <c r="H167" s="468"/>
      <c r="I167" s="468"/>
      <c r="J167" s="468"/>
      <c r="K167" s="470"/>
      <c r="L167" s="472"/>
      <c r="M167" s="474"/>
      <c r="N167" s="476"/>
      <c r="O167" s="478"/>
      <c r="P167" s="476"/>
      <c r="Q167" s="373" t="s">
        <v>272</v>
      </c>
      <c r="R167" s="380" t="s">
        <v>273</v>
      </c>
      <c r="S167" s="373" t="s">
        <v>272</v>
      </c>
      <c r="T167" s="394" t="s">
        <v>273</v>
      </c>
      <c r="U167" s="374" t="s">
        <v>272</v>
      </c>
      <c r="V167" s="394" t="s">
        <v>273</v>
      </c>
      <c r="W167" s="374" t="s">
        <v>272</v>
      </c>
      <c r="X167" s="395" t="s">
        <v>273</v>
      </c>
    </row>
    <row r="168" spans="1:54" s="82" customFormat="1" ht="24" x14ac:dyDescent="0.2">
      <c r="A168" s="76"/>
      <c r="B168" s="77"/>
      <c r="C168" s="78"/>
      <c r="D168" s="481"/>
      <c r="E168" s="145" t="s">
        <v>3</v>
      </c>
      <c r="F168" s="365" t="s">
        <v>119</v>
      </c>
      <c r="G168" s="195"/>
      <c r="H168" s="196"/>
      <c r="I168" s="196"/>
      <c r="J168" s="196"/>
      <c r="K168" s="350" t="b">
        <f t="shared" ref="K168:K170" si="21">IF(G168="X",1,IF(H168="X",0.5,IF(I168="X",0.001,IF(J168="X",""))))</f>
        <v>0</v>
      </c>
      <c r="L168" s="224" t="s">
        <v>85</v>
      </c>
      <c r="M168" s="190"/>
      <c r="N168" s="281"/>
      <c r="O168" s="190"/>
      <c r="P168" s="281"/>
      <c r="Q168" s="425"/>
      <c r="R168" s="426"/>
      <c r="S168" s="426"/>
      <c r="T168" s="426"/>
      <c r="U168" s="282"/>
      <c r="V168" s="282"/>
      <c r="W168" s="282"/>
      <c r="X168" s="283"/>
      <c r="Y168" s="76"/>
      <c r="Z168" s="76"/>
      <c r="AA168" s="76"/>
      <c r="AB168" s="76"/>
      <c r="AC168" s="76"/>
      <c r="AD168" s="76"/>
      <c r="AE168" s="76"/>
      <c r="AF168" s="76"/>
      <c r="AG168" s="76"/>
      <c r="AH168" s="76"/>
      <c r="AI168" s="76"/>
      <c r="AJ168" s="76"/>
      <c r="AK168" s="76"/>
      <c r="AL168" s="76"/>
      <c r="AM168" s="76"/>
      <c r="AN168" s="76"/>
      <c r="AO168" s="76"/>
      <c r="AP168" s="76"/>
      <c r="AQ168" s="76"/>
      <c r="AR168" s="76"/>
      <c r="AS168" s="76"/>
      <c r="AT168" s="76"/>
      <c r="AU168" s="76"/>
      <c r="AV168" s="76"/>
      <c r="AW168" s="76"/>
      <c r="AX168" s="76"/>
      <c r="AY168" s="76"/>
      <c r="AZ168" s="76"/>
      <c r="BA168" s="76"/>
      <c r="BB168" s="76"/>
    </row>
    <row r="169" spans="1:54" s="82" customFormat="1" ht="36" x14ac:dyDescent="0.2">
      <c r="A169" s="76"/>
      <c r="B169" s="77"/>
      <c r="C169" s="78"/>
      <c r="D169" s="481"/>
      <c r="E169" s="166" t="s">
        <v>2</v>
      </c>
      <c r="F169" s="361" t="s">
        <v>118</v>
      </c>
      <c r="G169" s="195" t="s">
        <v>195</v>
      </c>
      <c r="H169" s="196"/>
      <c r="I169" s="196"/>
      <c r="J169" s="196"/>
      <c r="K169" s="320">
        <f t="shared" si="21"/>
        <v>1</v>
      </c>
      <c r="L169" s="210" t="s">
        <v>85</v>
      </c>
      <c r="M169" s="197"/>
      <c r="N169" s="270"/>
      <c r="O169" s="197"/>
      <c r="P169" s="270"/>
      <c r="Q169" s="427"/>
      <c r="R169" s="424"/>
      <c r="S169" s="424"/>
      <c r="T169" s="424"/>
      <c r="U169" s="271"/>
      <c r="V169" s="271"/>
      <c r="W169" s="271"/>
      <c r="X169" s="272"/>
      <c r="Y169" s="76"/>
      <c r="Z169" s="76"/>
      <c r="AA169" s="76"/>
      <c r="AB169" s="76"/>
      <c r="AC169" s="76"/>
      <c r="AD169" s="76"/>
      <c r="AE169" s="76"/>
      <c r="AF169" s="76"/>
      <c r="AG169" s="76"/>
      <c r="AH169" s="76"/>
      <c r="AI169" s="76"/>
      <c r="AJ169" s="76"/>
      <c r="AK169" s="76"/>
      <c r="AL169" s="76"/>
      <c r="AM169" s="76"/>
      <c r="AN169" s="76"/>
      <c r="AO169" s="76"/>
      <c r="AP169" s="76"/>
      <c r="AQ169" s="76"/>
      <c r="AR169" s="76"/>
      <c r="AS169" s="76"/>
      <c r="AT169" s="76"/>
      <c r="AU169" s="76"/>
      <c r="AV169" s="76"/>
      <c r="AW169" s="76"/>
      <c r="AX169" s="76"/>
      <c r="AY169" s="76"/>
      <c r="AZ169" s="76"/>
      <c r="BA169" s="76"/>
      <c r="BB169" s="76"/>
    </row>
    <row r="170" spans="1:54" s="82" customFormat="1" ht="36.75" thickBot="1" x14ac:dyDescent="0.25">
      <c r="A170" s="76"/>
      <c r="B170" s="77"/>
      <c r="C170" s="78"/>
      <c r="D170" s="481"/>
      <c r="E170" s="156" t="s">
        <v>1</v>
      </c>
      <c r="F170" s="366" t="s">
        <v>129</v>
      </c>
      <c r="G170" s="202"/>
      <c r="H170" s="203"/>
      <c r="I170" s="203"/>
      <c r="J170" s="203"/>
      <c r="K170" s="321" t="b">
        <f t="shared" si="21"/>
        <v>0</v>
      </c>
      <c r="L170" s="231" t="s">
        <v>85</v>
      </c>
      <c r="M170" s="204"/>
      <c r="N170" s="275"/>
      <c r="O170" s="204"/>
      <c r="P170" s="275"/>
      <c r="Q170" s="428"/>
      <c r="R170" s="429"/>
      <c r="S170" s="429"/>
      <c r="T170" s="429"/>
      <c r="U170" s="276"/>
      <c r="V170" s="276"/>
      <c r="W170" s="276"/>
      <c r="X170" s="277"/>
      <c r="Y170" s="76"/>
      <c r="Z170" s="76"/>
      <c r="AA170" s="76"/>
      <c r="AB170" s="76"/>
      <c r="AC170" s="76"/>
      <c r="AD170" s="76"/>
      <c r="AE170" s="76"/>
      <c r="AF170" s="76"/>
      <c r="AG170" s="76"/>
      <c r="AH170" s="76"/>
      <c r="AI170" s="76"/>
      <c r="AJ170" s="76"/>
      <c r="AK170" s="76"/>
      <c r="AL170" s="76"/>
      <c r="AM170" s="76"/>
      <c r="AN170" s="76"/>
      <c r="AO170" s="76"/>
      <c r="AP170" s="76"/>
      <c r="AQ170" s="76"/>
      <c r="AR170" s="76"/>
      <c r="AS170" s="76"/>
      <c r="AT170" s="76"/>
      <c r="AU170" s="76"/>
      <c r="AV170" s="76"/>
      <c r="AW170" s="76"/>
      <c r="AX170" s="76"/>
      <c r="AY170" s="76"/>
      <c r="AZ170" s="76"/>
      <c r="BA170" s="76"/>
      <c r="BB170" s="76"/>
    </row>
    <row r="171" spans="1:54" ht="15" customHeight="1" thickBot="1" x14ac:dyDescent="0.3">
      <c r="A171" s="25"/>
      <c r="B171" s="26"/>
      <c r="D171" s="522"/>
      <c r="E171" s="119" t="s">
        <v>174</v>
      </c>
      <c r="F171" s="170"/>
      <c r="G171" s="148">
        <f>SUM(K168:K170)</f>
        <v>1</v>
      </c>
      <c r="H171" s="458"/>
      <c r="I171" s="459"/>
      <c r="J171" s="460"/>
      <c r="K171" s="71">
        <f>IF(G171=0,"",AVERAGE(K168:K170))</f>
        <v>1</v>
      </c>
      <c r="L171" s="461"/>
      <c r="M171" s="462"/>
      <c r="N171" s="462"/>
      <c r="O171" s="462"/>
      <c r="P171" s="462"/>
      <c r="Q171" s="463"/>
      <c r="R171" s="463"/>
      <c r="S171" s="463"/>
      <c r="T171" s="463"/>
      <c r="U171" s="463"/>
      <c r="V171" s="463"/>
      <c r="W171" s="463"/>
      <c r="X171" s="464"/>
    </row>
    <row r="172" spans="1:54" ht="15.75" customHeight="1" thickBot="1" x14ac:dyDescent="0.25">
      <c r="D172" s="479">
        <v>22</v>
      </c>
      <c r="E172" s="54" t="s">
        <v>117</v>
      </c>
      <c r="F172" s="55"/>
      <c r="G172" s="465" t="s">
        <v>107</v>
      </c>
      <c r="H172" s="467" t="s">
        <v>198</v>
      </c>
      <c r="I172" s="467" t="s">
        <v>65</v>
      </c>
      <c r="J172" s="467" t="s">
        <v>109</v>
      </c>
      <c r="K172" s="469" t="s">
        <v>146</v>
      </c>
      <c r="L172" s="471" t="s">
        <v>203</v>
      </c>
      <c r="M172" s="473" t="s">
        <v>194</v>
      </c>
      <c r="N172" s="475" t="s">
        <v>192</v>
      </c>
      <c r="O172" s="477" t="s">
        <v>202</v>
      </c>
      <c r="P172" s="475" t="s">
        <v>193</v>
      </c>
      <c r="Q172" s="451" t="s">
        <v>68</v>
      </c>
      <c r="R172" s="452"/>
      <c r="S172" s="452"/>
      <c r="T172" s="452"/>
      <c r="U172" s="452"/>
      <c r="V172" s="452"/>
      <c r="W172" s="452"/>
      <c r="X172" s="453"/>
    </row>
    <row r="173" spans="1:54" ht="33.75" customHeight="1" thickBot="1" x14ac:dyDescent="0.25">
      <c r="D173" s="480"/>
      <c r="E173" s="38" t="s">
        <v>79</v>
      </c>
      <c r="F173" s="57"/>
      <c r="G173" s="466"/>
      <c r="H173" s="468"/>
      <c r="I173" s="468"/>
      <c r="J173" s="468"/>
      <c r="K173" s="470"/>
      <c r="L173" s="472"/>
      <c r="M173" s="474"/>
      <c r="N173" s="476"/>
      <c r="O173" s="478"/>
      <c r="P173" s="476"/>
      <c r="Q173" s="373" t="s">
        <v>272</v>
      </c>
      <c r="R173" s="380" t="s">
        <v>273</v>
      </c>
      <c r="S173" s="373" t="s">
        <v>272</v>
      </c>
      <c r="T173" s="394" t="s">
        <v>273</v>
      </c>
      <c r="U173" s="374" t="s">
        <v>272</v>
      </c>
      <c r="V173" s="394" t="s">
        <v>273</v>
      </c>
      <c r="W173" s="374" t="s">
        <v>272</v>
      </c>
      <c r="X173" s="395" t="s">
        <v>273</v>
      </c>
    </row>
    <row r="174" spans="1:54" s="82" customFormat="1" ht="24" x14ac:dyDescent="0.2">
      <c r="A174" s="76"/>
      <c r="B174" s="77"/>
      <c r="C174" s="78"/>
      <c r="D174" s="481"/>
      <c r="E174" s="79" t="s">
        <v>259</v>
      </c>
      <c r="F174" s="365" t="s">
        <v>6</v>
      </c>
      <c r="G174" s="187"/>
      <c r="H174" s="188"/>
      <c r="I174" s="188"/>
      <c r="J174" s="188"/>
      <c r="K174" s="331" t="b">
        <f t="shared" ref="K174:K177" si="22">IF(G174="X",1,IF(H174="X",0.5,IF(I174="X",0.001,IF(J174="X",""))))</f>
        <v>0</v>
      </c>
      <c r="L174" s="278" t="s">
        <v>90</v>
      </c>
      <c r="M174" s="190"/>
      <c r="N174" s="318"/>
      <c r="O174" s="190"/>
      <c r="P174" s="318"/>
      <c r="Q174" s="403"/>
      <c r="R174" s="404"/>
      <c r="S174" s="404"/>
      <c r="T174" s="404"/>
      <c r="U174" s="209"/>
      <c r="V174" s="209"/>
      <c r="W174" s="209"/>
      <c r="X174" s="49"/>
      <c r="Y174" s="76"/>
      <c r="Z174" s="76"/>
      <c r="AA174" s="76"/>
      <c r="AB174" s="76"/>
      <c r="AC174" s="76"/>
      <c r="AD174" s="76"/>
      <c r="AE174" s="76"/>
      <c r="AF174" s="76"/>
      <c r="AG174" s="76"/>
      <c r="AH174" s="76"/>
      <c r="AI174" s="76"/>
      <c r="AJ174" s="76"/>
      <c r="AK174" s="76"/>
      <c r="AL174" s="76"/>
      <c r="AM174" s="76"/>
      <c r="AN174" s="76"/>
      <c r="AO174" s="76"/>
      <c r="AP174" s="76"/>
      <c r="AQ174" s="76"/>
      <c r="AR174" s="76"/>
      <c r="AS174" s="76"/>
      <c r="AT174" s="76"/>
      <c r="AU174" s="76"/>
      <c r="AV174" s="76"/>
      <c r="AW174" s="76"/>
      <c r="AX174" s="76"/>
      <c r="AY174" s="76"/>
      <c r="AZ174" s="76"/>
      <c r="BA174" s="76"/>
      <c r="BB174" s="76"/>
    </row>
    <row r="175" spans="1:54" s="82" customFormat="1" ht="48" x14ac:dyDescent="0.2">
      <c r="A175" s="76"/>
      <c r="B175" s="77"/>
      <c r="C175" s="78"/>
      <c r="D175" s="481"/>
      <c r="E175" s="83" t="s">
        <v>260</v>
      </c>
      <c r="F175" s="361" t="s">
        <v>4</v>
      </c>
      <c r="G175" s="195"/>
      <c r="H175" s="196"/>
      <c r="I175" s="196"/>
      <c r="J175" s="196" t="s">
        <v>67</v>
      </c>
      <c r="K175" s="320" t="str">
        <f t="shared" si="22"/>
        <v/>
      </c>
      <c r="L175" s="279">
        <v>0</v>
      </c>
      <c r="M175" s="197"/>
      <c r="N175" s="213"/>
      <c r="O175" s="197"/>
      <c r="P175" s="213"/>
      <c r="Q175" s="405"/>
      <c r="R175" s="249"/>
      <c r="S175" s="249"/>
      <c r="T175" s="249"/>
      <c r="U175" s="215"/>
      <c r="V175" s="215"/>
      <c r="W175" s="215"/>
      <c r="X175" s="50"/>
      <c r="Y175" s="76"/>
      <c r="Z175" s="76"/>
      <c r="AA175" s="76"/>
      <c r="AB175" s="76"/>
      <c r="AC175" s="76"/>
      <c r="AD175" s="76"/>
      <c r="AE175" s="76"/>
      <c r="AF175" s="76"/>
      <c r="AG175" s="76"/>
      <c r="AH175" s="76"/>
      <c r="AI175" s="76"/>
      <c r="AJ175" s="76"/>
      <c r="AK175" s="76"/>
      <c r="AL175" s="76"/>
      <c r="AM175" s="76"/>
      <c r="AN175" s="76"/>
      <c r="AO175" s="76"/>
      <c r="AP175" s="76"/>
      <c r="AQ175" s="76"/>
      <c r="AR175" s="76"/>
      <c r="AS175" s="76"/>
      <c r="AT175" s="76"/>
      <c r="AU175" s="76"/>
      <c r="AV175" s="76"/>
      <c r="AW175" s="76"/>
      <c r="AX175" s="76"/>
      <c r="AY175" s="76"/>
      <c r="AZ175" s="76"/>
      <c r="BA175" s="76"/>
      <c r="BB175" s="76"/>
    </row>
    <row r="176" spans="1:54" s="82" customFormat="1" ht="36" x14ac:dyDescent="0.2">
      <c r="A176" s="76"/>
      <c r="B176" s="77"/>
      <c r="C176" s="78"/>
      <c r="D176" s="481"/>
      <c r="E176" s="83" t="s">
        <v>261</v>
      </c>
      <c r="F176" s="361" t="s">
        <v>87</v>
      </c>
      <c r="G176" s="195"/>
      <c r="H176" s="196"/>
      <c r="I176" s="196"/>
      <c r="J176" s="196"/>
      <c r="K176" s="320" t="b">
        <f t="shared" si="22"/>
        <v>0</v>
      </c>
      <c r="L176" s="279">
        <v>0</v>
      </c>
      <c r="M176" s="197"/>
      <c r="N176" s="213"/>
      <c r="O176" s="197"/>
      <c r="P176" s="213"/>
      <c r="Q176" s="405"/>
      <c r="R176" s="249"/>
      <c r="S176" s="249"/>
      <c r="T176" s="249"/>
      <c r="U176" s="215"/>
      <c r="V176" s="215"/>
      <c r="W176" s="215"/>
      <c r="X176" s="50"/>
      <c r="Y176" s="76"/>
      <c r="Z176" s="76"/>
      <c r="AA176" s="76"/>
      <c r="AB176" s="76"/>
      <c r="AC176" s="76"/>
      <c r="AD176" s="76"/>
      <c r="AE176" s="76"/>
      <c r="AF176" s="76"/>
      <c r="AG176" s="76"/>
      <c r="AH176" s="76"/>
      <c r="AI176" s="76"/>
      <c r="AJ176" s="76"/>
      <c r="AK176" s="76"/>
      <c r="AL176" s="76"/>
      <c r="AM176" s="76"/>
      <c r="AN176" s="76"/>
      <c r="AO176" s="76"/>
      <c r="AP176" s="76"/>
      <c r="AQ176" s="76"/>
      <c r="AR176" s="76"/>
      <c r="AS176" s="76"/>
      <c r="AT176" s="76"/>
      <c r="AU176" s="76"/>
      <c r="AV176" s="76"/>
      <c r="AW176" s="76"/>
      <c r="AX176" s="76"/>
      <c r="AY176" s="76"/>
      <c r="AZ176" s="76"/>
      <c r="BA176" s="76"/>
      <c r="BB176" s="76"/>
    </row>
    <row r="177" spans="1:54" s="82" customFormat="1" ht="36.75" thickBot="1" x14ac:dyDescent="0.25">
      <c r="A177" s="76"/>
      <c r="B177" s="77"/>
      <c r="C177" s="78"/>
      <c r="D177" s="481"/>
      <c r="E177" s="86" t="s">
        <v>262</v>
      </c>
      <c r="F177" s="366" t="s">
        <v>86</v>
      </c>
      <c r="G177" s="202"/>
      <c r="H177" s="203"/>
      <c r="I177" s="203"/>
      <c r="J177" s="203"/>
      <c r="K177" s="321" t="b">
        <f t="shared" si="22"/>
        <v>0</v>
      </c>
      <c r="L177" s="280">
        <v>0</v>
      </c>
      <c r="M177" s="204"/>
      <c r="N177" s="220"/>
      <c r="O177" s="204"/>
      <c r="P177" s="220"/>
      <c r="Q177" s="406"/>
      <c r="R177" s="407"/>
      <c r="S177" s="407"/>
      <c r="T177" s="407"/>
      <c r="U177" s="222"/>
      <c r="V177" s="222"/>
      <c r="W177" s="222"/>
      <c r="X177" s="223"/>
      <c r="Y177" s="76"/>
      <c r="Z177" s="76"/>
      <c r="AA177" s="76"/>
      <c r="AB177" s="76"/>
      <c r="AC177" s="76"/>
      <c r="AD177" s="76"/>
      <c r="AE177" s="76"/>
      <c r="AF177" s="76"/>
      <c r="AG177" s="76"/>
      <c r="AH177" s="76"/>
      <c r="AI177" s="76"/>
      <c r="AJ177" s="76"/>
      <c r="AK177" s="76"/>
      <c r="AL177" s="76"/>
      <c r="AM177" s="76"/>
      <c r="AN177" s="76"/>
      <c r="AO177" s="76"/>
      <c r="AP177" s="76"/>
      <c r="AQ177" s="76"/>
      <c r="AR177" s="76"/>
      <c r="AS177" s="76"/>
      <c r="AT177" s="76"/>
      <c r="AU177" s="76"/>
      <c r="AV177" s="76"/>
      <c r="AW177" s="76"/>
      <c r="AX177" s="76"/>
      <c r="AY177" s="76"/>
      <c r="AZ177" s="76"/>
      <c r="BA177" s="76"/>
      <c r="BB177" s="76"/>
    </row>
    <row r="178" spans="1:54" ht="15" customHeight="1" thickBot="1" x14ac:dyDescent="0.3">
      <c r="A178" s="25"/>
      <c r="B178" s="26"/>
      <c r="D178" s="482"/>
      <c r="E178" s="119" t="s">
        <v>175</v>
      </c>
      <c r="F178" s="170"/>
      <c r="G178" s="172">
        <f>SUM(K174:K177)</f>
        <v>0</v>
      </c>
      <c r="H178" s="173"/>
      <c r="I178" s="121"/>
      <c r="J178" s="174"/>
      <c r="K178" s="171" t="str">
        <f>IF(G178=0,"",AVERAGE(K174:K177))</f>
        <v/>
      </c>
      <c r="L178" s="461"/>
      <c r="M178" s="462"/>
      <c r="N178" s="462"/>
      <c r="O178" s="462"/>
      <c r="P178" s="462"/>
      <c r="Q178" s="463"/>
      <c r="R178" s="463"/>
      <c r="S178" s="463"/>
      <c r="T178" s="463"/>
      <c r="U178" s="463"/>
      <c r="V178" s="463"/>
      <c r="W178" s="463"/>
      <c r="X178" s="464"/>
    </row>
    <row r="179" spans="1:54" s="6" customFormat="1" ht="42" customHeight="1" thickBot="1" x14ac:dyDescent="0.3">
      <c r="A179" s="34"/>
      <c r="B179" s="35"/>
      <c r="C179" s="36"/>
      <c r="D179" s="483" t="s">
        <v>153</v>
      </c>
      <c r="E179" s="484"/>
      <c r="F179" s="484"/>
      <c r="G179" s="484"/>
      <c r="H179" s="484"/>
      <c r="I179" s="484"/>
      <c r="J179" s="485"/>
      <c r="K179" s="19">
        <f>SUM(K23,K34,K44,K52,K63,K71,K81,K87,K94,K102,K108,K113,K121,K126,K132,K141,K149,K153,K160,K165,K171,K178)</f>
        <v>20</v>
      </c>
      <c r="L179" s="175" t="str">
        <f>IF(K179&gt;=(+B181*90%),"ADMISIBLE",IF(K179&lt;(B181*75%),"INADMISIBLE","TOLERABLE"))</f>
        <v>ADMISIBLE</v>
      </c>
      <c r="M179" s="483"/>
      <c r="N179" s="484"/>
      <c r="O179" s="484"/>
      <c r="P179" s="484"/>
      <c r="Q179" s="484"/>
      <c r="R179" s="484"/>
      <c r="S179" s="484"/>
      <c r="T179" s="484"/>
      <c r="U179" s="484"/>
      <c r="V179" s="484"/>
      <c r="W179" s="484"/>
      <c r="X179" s="485"/>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row>
    <row r="180" spans="1:54" x14ac:dyDescent="0.2">
      <c r="C180" s="8"/>
      <c r="D180" s="8"/>
      <c r="E180" s="3"/>
      <c r="K180" s="23"/>
      <c r="L180" s="3"/>
      <c r="X180" s="15"/>
    </row>
    <row r="181" spans="1:54" x14ac:dyDescent="0.2">
      <c r="A181" s="27"/>
      <c r="B181" s="29">
        <f>+COUNT(K178,K171,K165,K160,K153,K149,K141,K132,K126,K121,K113,K108,K102,K94,K87,K81,K71,K63,K52,K44,K34,K23)</f>
        <v>20</v>
      </c>
      <c r="C181" s="8"/>
      <c r="D181" s="8"/>
      <c r="E181" s="3"/>
      <c r="K181" s="23"/>
      <c r="X181" s="15"/>
    </row>
    <row r="182" spans="1:54" x14ac:dyDescent="0.2">
      <c r="C182" s="30"/>
      <c r="D182" s="27"/>
      <c r="E182" s="3"/>
      <c r="K182" s="23"/>
      <c r="L182" s="16"/>
      <c r="M182" s="17"/>
      <c r="X182" s="15"/>
    </row>
    <row r="183" spans="1:54" ht="15" x14ac:dyDescent="0.25">
      <c r="C183" s="8"/>
      <c r="D183" s="486" t="s">
        <v>274</v>
      </c>
      <c r="E183" s="486"/>
      <c r="F183" s="486"/>
      <c r="G183" s="486"/>
      <c r="H183" s="486"/>
      <c r="I183" s="486"/>
      <c r="J183" s="486"/>
      <c r="K183" s="486"/>
      <c r="L183" s="486"/>
      <c r="M183" s="18">
        <f>K1604</f>
        <v>0</v>
      </c>
      <c r="X183" s="15"/>
    </row>
    <row r="184" spans="1:54" ht="64.5" customHeight="1" x14ac:dyDescent="0.2">
      <c r="C184" s="30"/>
      <c r="D184" s="457"/>
      <c r="E184" s="457"/>
      <c r="F184" s="457"/>
      <c r="G184" s="457"/>
      <c r="H184" s="457"/>
      <c r="I184" s="457"/>
      <c r="J184" s="457"/>
      <c r="K184" s="457"/>
      <c r="L184" s="457"/>
      <c r="X184" s="15"/>
    </row>
    <row r="185" spans="1:54" ht="29.25" customHeight="1" x14ac:dyDescent="0.2">
      <c r="C185" s="30"/>
      <c r="D185" s="9"/>
      <c r="E185" s="9"/>
      <c r="F185" s="9"/>
      <c r="G185" s="9"/>
      <c r="H185" s="9"/>
      <c r="I185" s="9"/>
      <c r="J185" s="9"/>
      <c r="K185" s="9"/>
      <c r="L185" s="9"/>
    </row>
    <row r="186" spans="1:54" ht="14.25" customHeight="1" x14ac:dyDescent="0.2">
      <c r="D186" s="443" t="s">
        <v>0</v>
      </c>
      <c r="E186" s="444"/>
      <c r="F186" s="445"/>
      <c r="G186" s="446" t="s">
        <v>279</v>
      </c>
      <c r="H186" s="447"/>
      <c r="I186" s="447"/>
      <c r="J186" s="447"/>
      <c r="K186" s="447"/>
      <c r="L186" s="447"/>
      <c r="M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row>
    <row r="187" spans="1:54" x14ac:dyDescent="0.2">
      <c r="D187" s="547" t="s">
        <v>280</v>
      </c>
      <c r="E187" s="547"/>
      <c r="F187" s="547"/>
      <c r="G187" s="448" t="s">
        <v>281</v>
      </c>
      <c r="H187" s="449"/>
      <c r="I187" s="449"/>
      <c r="J187" s="449"/>
      <c r="K187" s="449"/>
      <c r="L187" s="449"/>
    </row>
    <row r="188" spans="1:54" x14ac:dyDescent="0.2">
      <c r="D188" s="548"/>
      <c r="E188" s="548"/>
      <c r="F188" s="548"/>
      <c r="G188" s="448" t="s">
        <v>282</v>
      </c>
      <c r="H188" s="449"/>
      <c r="I188" s="449"/>
      <c r="J188" s="449"/>
      <c r="K188" s="449"/>
      <c r="L188" s="449"/>
    </row>
    <row r="189" spans="1:54" x14ac:dyDescent="0.2">
      <c r="A189" s="8" t="s">
        <v>196</v>
      </c>
      <c r="B189" s="8" t="s">
        <v>196</v>
      </c>
      <c r="C189" s="8" t="s">
        <v>196</v>
      </c>
      <c r="D189" s="548"/>
      <c r="E189" s="548"/>
      <c r="F189" s="548"/>
      <c r="G189" s="448" t="s">
        <v>283</v>
      </c>
      <c r="H189" s="449"/>
      <c r="I189" s="449"/>
      <c r="J189" s="449"/>
      <c r="K189" s="449"/>
      <c r="L189" s="449"/>
      <c r="M189" s="3" t="s">
        <v>196</v>
      </c>
      <c r="N189" s="3" t="s">
        <v>196</v>
      </c>
      <c r="P189" s="3" t="s">
        <v>196</v>
      </c>
      <c r="Q189" s="3" t="s">
        <v>196</v>
      </c>
      <c r="X189" s="3" t="s">
        <v>196</v>
      </c>
      <c r="Y189" s="8" t="s">
        <v>196</v>
      </c>
      <c r="Z189" s="8" t="s">
        <v>196</v>
      </c>
      <c r="AA189" s="8" t="s">
        <v>196</v>
      </c>
      <c r="AB189" s="8" t="s">
        <v>196</v>
      </c>
      <c r="AC189" s="8" t="s">
        <v>196</v>
      </c>
      <c r="AD189" s="8" t="s">
        <v>196</v>
      </c>
      <c r="AE189" s="8" t="s">
        <v>196</v>
      </c>
      <c r="AF189" s="8" t="s">
        <v>196</v>
      </c>
      <c r="AG189" s="8" t="s">
        <v>196</v>
      </c>
      <c r="AH189" s="8" t="s">
        <v>196</v>
      </c>
      <c r="AI189" s="8" t="s">
        <v>196</v>
      </c>
      <c r="AJ189" s="8" t="s">
        <v>196</v>
      </c>
    </row>
    <row r="196" spans="6:6" x14ac:dyDescent="0.2">
      <c r="F196" s="7"/>
    </row>
  </sheetData>
  <sheetProtection formatCells="0" formatColumns="0" formatRows="0" insertColumns="0" insertRows="0" insertHyperlinks="0" deleteColumns="0" deleteRows="0" sort="0" autoFilter="0" pivotTables="0"/>
  <mergeCells count="339">
    <mergeCell ref="AA117:AB117"/>
    <mergeCell ref="P166:P167"/>
    <mergeCell ref="E35:F36"/>
    <mergeCell ref="G35:G36"/>
    <mergeCell ref="H35:H36"/>
    <mergeCell ref="I35:I36"/>
    <mergeCell ref="J35:J36"/>
    <mergeCell ref="K35:K36"/>
    <mergeCell ref="L35:L36"/>
    <mergeCell ref="M35:M36"/>
    <mergeCell ref="N35:N36"/>
    <mergeCell ref="O35:O36"/>
    <mergeCell ref="P35:P36"/>
    <mergeCell ref="N133:N134"/>
    <mergeCell ref="O133:O134"/>
    <mergeCell ref="P133:P134"/>
    <mergeCell ref="J45:J46"/>
    <mergeCell ref="K45:K46"/>
    <mergeCell ref="L45:L46"/>
    <mergeCell ref="M45:M46"/>
    <mergeCell ref="N45:N46"/>
    <mergeCell ref="P45:P46"/>
    <mergeCell ref="O45:O46"/>
    <mergeCell ref="M72:M73"/>
    <mergeCell ref="D2:F5"/>
    <mergeCell ref="D72:D81"/>
    <mergeCell ref="D7:F7"/>
    <mergeCell ref="D8:F8"/>
    <mergeCell ref="M13:M14"/>
    <mergeCell ref="N13:N14"/>
    <mergeCell ref="G13:K13"/>
    <mergeCell ref="D24:D34"/>
    <mergeCell ref="D64:D71"/>
    <mergeCell ref="D13:E14"/>
    <mergeCell ref="G24:G25"/>
    <mergeCell ref="H24:H25"/>
    <mergeCell ref="I24:I25"/>
    <mergeCell ref="J24:J25"/>
    <mergeCell ref="H23:J23"/>
    <mergeCell ref="E64:F64"/>
    <mergeCell ref="G64:G65"/>
    <mergeCell ref="D53:D63"/>
    <mergeCell ref="D35:D44"/>
    <mergeCell ref="D9:F9"/>
    <mergeCell ref="D10:F10"/>
    <mergeCell ref="D11:F11"/>
    <mergeCell ref="H45:H46"/>
    <mergeCell ref="I45:I46"/>
    <mergeCell ref="D187:F189"/>
    <mergeCell ref="D45:D52"/>
    <mergeCell ref="E53:F54"/>
    <mergeCell ref="G53:G54"/>
    <mergeCell ref="H53:H54"/>
    <mergeCell ref="I53:I54"/>
    <mergeCell ref="J53:J54"/>
    <mergeCell ref="K53:K54"/>
    <mergeCell ref="D109:D113"/>
    <mergeCell ref="D82:D87"/>
    <mergeCell ref="D88:D94"/>
    <mergeCell ref="D103:D108"/>
    <mergeCell ref="D95:D102"/>
    <mergeCell ref="E45:F46"/>
    <mergeCell ref="G45:G46"/>
    <mergeCell ref="E63:F63"/>
    <mergeCell ref="H63:J63"/>
    <mergeCell ref="E67:X67"/>
    <mergeCell ref="L81:X81"/>
    <mergeCell ref="P82:P83"/>
    <mergeCell ref="D127:D132"/>
    <mergeCell ref="D133:D141"/>
    <mergeCell ref="H132:J132"/>
    <mergeCell ref="L132:X132"/>
    <mergeCell ref="M24:M25"/>
    <mergeCell ref="H64:H65"/>
    <mergeCell ref="I64:I65"/>
    <mergeCell ref="O13:O14"/>
    <mergeCell ref="F13:F14"/>
    <mergeCell ref="G7:X7"/>
    <mergeCell ref="G8:X8"/>
    <mergeCell ref="G9:X9"/>
    <mergeCell ref="G10:X10"/>
    <mergeCell ref="G11:X11"/>
    <mergeCell ref="P24:P25"/>
    <mergeCell ref="E24:F24"/>
    <mergeCell ref="E27:X27"/>
    <mergeCell ref="N53:N54"/>
    <mergeCell ref="O53:O54"/>
    <mergeCell ref="P53:P54"/>
    <mergeCell ref="H52:J52"/>
    <mergeCell ref="L44:X44"/>
    <mergeCell ref="K24:K25"/>
    <mergeCell ref="H34:J34"/>
    <mergeCell ref="L63:X63"/>
    <mergeCell ref="L64:L65"/>
    <mergeCell ref="M64:M65"/>
    <mergeCell ref="N64:N65"/>
    <mergeCell ref="D16:D23"/>
    <mergeCell ref="P13:P14"/>
    <mergeCell ref="L13:L14"/>
    <mergeCell ref="D142:D149"/>
    <mergeCell ref="L53:L54"/>
    <mergeCell ref="M53:M54"/>
    <mergeCell ref="G133:G134"/>
    <mergeCell ref="H133:H134"/>
    <mergeCell ref="I133:I134"/>
    <mergeCell ref="J133:J134"/>
    <mergeCell ref="K133:K134"/>
    <mergeCell ref="L133:L134"/>
    <mergeCell ref="M133:M134"/>
    <mergeCell ref="L23:X23"/>
    <mergeCell ref="H44:J44"/>
    <mergeCell ref="E44:F44"/>
    <mergeCell ref="E75:X75"/>
    <mergeCell ref="J64:J65"/>
    <mergeCell ref="K64:K65"/>
    <mergeCell ref="Q64:X64"/>
    <mergeCell ref="N24:N25"/>
    <mergeCell ref="O24:O25"/>
    <mergeCell ref="L34:X34"/>
    <mergeCell ref="L24:L25"/>
    <mergeCell ref="O64:O65"/>
    <mergeCell ref="P64:P65"/>
    <mergeCell ref="P72:P73"/>
    <mergeCell ref="D166:D171"/>
    <mergeCell ref="D122:D126"/>
    <mergeCell ref="G72:G73"/>
    <mergeCell ref="H72:H73"/>
    <mergeCell ref="I72:I73"/>
    <mergeCell ref="J72:J73"/>
    <mergeCell ref="K72:K73"/>
    <mergeCell ref="L72:L73"/>
    <mergeCell ref="L87:X87"/>
    <mergeCell ref="G88:G89"/>
    <mergeCell ref="H88:H89"/>
    <mergeCell ref="I88:I89"/>
    <mergeCell ref="J88:J89"/>
    <mergeCell ref="K88:K89"/>
    <mergeCell ref="L88:L89"/>
    <mergeCell ref="M88:M89"/>
    <mergeCell ref="N88:N89"/>
    <mergeCell ref="O88:O89"/>
    <mergeCell ref="P88:P89"/>
    <mergeCell ref="N72:N73"/>
    <mergeCell ref="O72:O73"/>
    <mergeCell ref="M82:M83"/>
    <mergeCell ref="N82:N83"/>
    <mergeCell ref="O82:O83"/>
    <mergeCell ref="E91:X91"/>
    <mergeCell ref="L94:X94"/>
    <mergeCell ref="G95:G96"/>
    <mergeCell ref="H95:H96"/>
    <mergeCell ref="I95:I96"/>
    <mergeCell ref="J95:J96"/>
    <mergeCell ref="K95:K96"/>
    <mergeCell ref="L95:L96"/>
    <mergeCell ref="M95:M96"/>
    <mergeCell ref="N95:N96"/>
    <mergeCell ref="O95:O96"/>
    <mergeCell ref="P95:P96"/>
    <mergeCell ref="G82:G83"/>
    <mergeCell ref="H82:H83"/>
    <mergeCell ref="I82:I83"/>
    <mergeCell ref="J82:J83"/>
    <mergeCell ref="K82:K83"/>
    <mergeCell ref="L82:L83"/>
    <mergeCell ref="E97:X97"/>
    <mergeCell ref="H102:J102"/>
    <mergeCell ref="L102:X102"/>
    <mergeCell ref="G103:G104"/>
    <mergeCell ref="H103:H104"/>
    <mergeCell ref="I103:I104"/>
    <mergeCell ref="J103:J104"/>
    <mergeCell ref="K103:K104"/>
    <mergeCell ref="L103:L104"/>
    <mergeCell ref="M103:M104"/>
    <mergeCell ref="N103:N104"/>
    <mergeCell ref="O103:O104"/>
    <mergeCell ref="P103:P104"/>
    <mergeCell ref="N115:N116"/>
    <mergeCell ref="O115:O116"/>
    <mergeCell ref="P115:P116"/>
    <mergeCell ref="H121:J121"/>
    <mergeCell ref="L121:X121"/>
    <mergeCell ref="H108:J108"/>
    <mergeCell ref="L108:X108"/>
    <mergeCell ref="G109:G110"/>
    <mergeCell ref="H109:H110"/>
    <mergeCell ref="I109:I110"/>
    <mergeCell ref="J109:J110"/>
    <mergeCell ref="K109:K110"/>
    <mergeCell ref="L109:L110"/>
    <mergeCell ref="M109:M110"/>
    <mergeCell ref="N109:N110"/>
    <mergeCell ref="O109:O110"/>
    <mergeCell ref="P109:P110"/>
    <mergeCell ref="D114:D121"/>
    <mergeCell ref="H113:J113"/>
    <mergeCell ref="G115:G116"/>
    <mergeCell ref="H115:H116"/>
    <mergeCell ref="I115:I116"/>
    <mergeCell ref="J115:J116"/>
    <mergeCell ref="K115:K116"/>
    <mergeCell ref="L115:L116"/>
    <mergeCell ref="M115:M116"/>
    <mergeCell ref="P122:P123"/>
    <mergeCell ref="H126:J126"/>
    <mergeCell ref="L126:X126"/>
    <mergeCell ref="G127:G128"/>
    <mergeCell ref="H127:H128"/>
    <mergeCell ref="I127:I128"/>
    <mergeCell ref="J127:J128"/>
    <mergeCell ref="K127:K128"/>
    <mergeCell ref="L127:L128"/>
    <mergeCell ref="M127:M128"/>
    <mergeCell ref="N127:N128"/>
    <mergeCell ref="O127:O128"/>
    <mergeCell ref="P127:P128"/>
    <mergeCell ref="G122:G123"/>
    <mergeCell ref="H122:H123"/>
    <mergeCell ref="I122:I123"/>
    <mergeCell ref="J122:J123"/>
    <mergeCell ref="K122:K123"/>
    <mergeCell ref="L122:L123"/>
    <mergeCell ref="M122:M123"/>
    <mergeCell ref="N122:N123"/>
    <mergeCell ref="O122:O123"/>
    <mergeCell ref="E137:X137"/>
    <mergeCell ref="H141:J141"/>
    <mergeCell ref="L141:X141"/>
    <mergeCell ref="E146:X146"/>
    <mergeCell ref="G142:G143"/>
    <mergeCell ref="H142:H143"/>
    <mergeCell ref="I142:I143"/>
    <mergeCell ref="J142:J143"/>
    <mergeCell ref="K142:K143"/>
    <mergeCell ref="L142:L143"/>
    <mergeCell ref="M142:M143"/>
    <mergeCell ref="N142:N143"/>
    <mergeCell ref="O142:O143"/>
    <mergeCell ref="P142:P143"/>
    <mergeCell ref="P150:P151"/>
    <mergeCell ref="P154:P155"/>
    <mergeCell ref="D150:D153"/>
    <mergeCell ref="E149:F149"/>
    <mergeCell ref="H149:J149"/>
    <mergeCell ref="L149:X149"/>
    <mergeCell ref="H153:J153"/>
    <mergeCell ref="L153:X153"/>
    <mergeCell ref="E150:F151"/>
    <mergeCell ref="G150:G151"/>
    <mergeCell ref="H150:H151"/>
    <mergeCell ref="I150:I151"/>
    <mergeCell ref="J150:J151"/>
    <mergeCell ref="K150:K151"/>
    <mergeCell ref="L150:L151"/>
    <mergeCell ref="M150:M151"/>
    <mergeCell ref="N150:N151"/>
    <mergeCell ref="H154:H155"/>
    <mergeCell ref="I154:I155"/>
    <mergeCell ref="J154:J155"/>
    <mergeCell ref="K154:K155"/>
    <mergeCell ref="L154:L155"/>
    <mergeCell ref="M154:M155"/>
    <mergeCell ref="N154:N155"/>
    <mergeCell ref="D161:D165"/>
    <mergeCell ref="D154:D160"/>
    <mergeCell ref="H160:J160"/>
    <mergeCell ref="L160:X160"/>
    <mergeCell ref="E161:F162"/>
    <mergeCell ref="G161:G162"/>
    <mergeCell ref="H161:H162"/>
    <mergeCell ref="I161:I162"/>
    <mergeCell ref="J161:J162"/>
    <mergeCell ref="K161:K162"/>
    <mergeCell ref="L161:L162"/>
    <mergeCell ref="M161:M162"/>
    <mergeCell ref="N161:N162"/>
    <mergeCell ref="O161:O162"/>
    <mergeCell ref="P161:P162"/>
    <mergeCell ref="H165:J165"/>
    <mergeCell ref="G166:G167"/>
    <mergeCell ref="H166:H167"/>
    <mergeCell ref="I166:I167"/>
    <mergeCell ref="O154:O155"/>
    <mergeCell ref="O150:O151"/>
    <mergeCell ref="J166:J167"/>
    <mergeCell ref="K166:K167"/>
    <mergeCell ref="L166:L167"/>
    <mergeCell ref="M166:M167"/>
    <mergeCell ref="N166:N167"/>
    <mergeCell ref="O166:O167"/>
    <mergeCell ref="Q24:X24"/>
    <mergeCell ref="D184:L184"/>
    <mergeCell ref="H171:J171"/>
    <mergeCell ref="L171:X171"/>
    <mergeCell ref="G172:G173"/>
    <mergeCell ref="H172:H173"/>
    <mergeCell ref="I172:I173"/>
    <mergeCell ref="J172:J173"/>
    <mergeCell ref="K172:K173"/>
    <mergeCell ref="L172:L173"/>
    <mergeCell ref="M172:M173"/>
    <mergeCell ref="N172:N173"/>
    <mergeCell ref="O172:O173"/>
    <mergeCell ref="P172:P173"/>
    <mergeCell ref="D172:D178"/>
    <mergeCell ref="L165:X165"/>
    <mergeCell ref="G154:G155"/>
    <mergeCell ref="Q35:X35"/>
    <mergeCell ref="Q45:X45"/>
    <mergeCell ref="Q53:X53"/>
    <mergeCell ref="D179:J179"/>
    <mergeCell ref="M179:X179"/>
    <mergeCell ref="L178:X178"/>
    <mergeCell ref="D183:L183"/>
    <mergeCell ref="D186:F186"/>
    <mergeCell ref="G186:L186"/>
    <mergeCell ref="G187:L187"/>
    <mergeCell ref="G188:L188"/>
    <mergeCell ref="G189:L189"/>
    <mergeCell ref="G2:V5"/>
    <mergeCell ref="W2:X5"/>
    <mergeCell ref="Q122:X122"/>
    <mergeCell ref="Q127:X127"/>
    <mergeCell ref="Q133:X133"/>
    <mergeCell ref="Q142:X142"/>
    <mergeCell ref="Q150:X150"/>
    <mergeCell ref="Q154:X154"/>
    <mergeCell ref="Q161:X161"/>
    <mergeCell ref="Q166:X166"/>
    <mergeCell ref="Q172:X172"/>
    <mergeCell ref="Q72:X72"/>
    <mergeCell ref="Q82:X82"/>
    <mergeCell ref="Q88:X88"/>
    <mergeCell ref="Q95:X95"/>
    <mergeCell ref="Q103:X103"/>
    <mergeCell ref="Q109:X109"/>
    <mergeCell ref="Q115:X115"/>
    <mergeCell ref="Q13:X13"/>
  </mergeCells>
  <conditionalFormatting sqref="L179">
    <cfRule type="containsText" dxfId="2" priority="1" stopIfTrue="1" operator="containsText" text="INADMISIBLE">
      <formula>NOT(ISERROR(SEARCH("INADMISIBLE",L179)))</formula>
    </cfRule>
    <cfRule type="containsText" dxfId="1" priority="2" stopIfTrue="1" operator="containsText" text="TOLERABLE">
      <formula>NOT(ISERROR(SEARCH("TOLERABLE",L179)))</formula>
    </cfRule>
    <cfRule type="containsText" dxfId="0" priority="3" stopIfTrue="1" operator="containsText" text="ADMISIBLE">
      <formula>NOT(ISERROR(SEARCH("ADMISIBLE",L179)))</formula>
    </cfRule>
  </conditionalFormatting>
  <dataValidations disablePrompts="1" count="2">
    <dataValidation type="list" allowBlank="1" showInputMessage="1" showErrorMessage="1" errorTitle="Caracter errado" error="Solo se permite ingresar &quot;X&quot;" promptTitle="Marque con &quot;X&quot; el criterio" sqref="G26:J26 I37:J43 H37:H44 G37:G43 G18:J22 G168:J170 G174:J177 G156:J159 G152:J152 G147:J148 G144:J145 G138:J140 G135:J136 G129:J131 G124:J125 G117:J120 G111:J112 G105:J107 G98:J101 G66:J66 G92:J93 G90:J90 G84:J86 G76:J80 G74:J74 G163:J164 G68:J70 G55:J62 G47:J51 G28:J33" xr:uid="{00000000-0002-0000-0100-000000000000}">
      <formula1>$B$2:$B$3</formula1>
    </dataValidation>
    <dataValidation type="list" allowBlank="1" showInputMessage="1" showErrorMessage="1" errorTitle="Caracter errado" error="Solo se permite ingresar &quot;X&quot;" promptTitle="Marque con &quot;X&quot; el criterio" sqref="O26 O37:O43 O18:O22 O174:O177 O168:O170 O163:O164 O156:O159 O152 O147:O148 O144:O145 O138:O140 O135:O136 O129:O131 O124:O125 O117:O120 O111:O112 O105:O107 O98:O101 O92:O93 O90 O84:O86 O76:O80 O74 O68:O70 O66 O55:O62 O47:O51 O28:O33" xr:uid="{00000000-0002-0000-0100-000001000000}">
      <formula1>$C$2:$C$4</formula1>
    </dataValidation>
  </dataValidations>
  <pageMargins left="0.59055118110236227" right="0.59055118110236227" top="0.59055118110236227" bottom="0.59055118110236227" header="0.31496062992125984" footer="0.31496062992125984"/>
  <pageSetup paperSize="14"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B34"/>
  <sheetViews>
    <sheetView zoomScale="80" zoomScaleNormal="80" workbookViewId="0">
      <selection activeCell="B7" sqref="B7"/>
    </sheetView>
  </sheetViews>
  <sheetFormatPr baseColWidth="10" defaultRowHeight="15" x14ac:dyDescent="0.25"/>
  <cols>
    <col min="1" max="1" width="5.85546875" customWidth="1"/>
    <col min="2" max="2" width="116" customWidth="1"/>
  </cols>
  <sheetData>
    <row r="2" spans="2:2" ht="34.5" customHeight="1" x14ac:dyDescent="0.25">
      <c r="B2" s="176" t="s">
        <v>284</v>
      </c>
    </row>
    <row r="3" spans="2:2" x14ac:dyDescent="0.25">
      <c r="B3" s="3"/>
    </row>
    <row r="4" spans="2:2" x14ac:dyDescent="0.25">
      <c r="B4" s="3"/>
    </row>
    <row r="5" spans="2:2" ht="29.25" x14ac:dyDescent="0.25">
      <c r="B5" s="177" t="s">
        <v>276</v>
      </c>
    </row>
    <row r="6" spans="2:2" x14ac:dyDescent="0.25">
      <c r="B6" s="178"/>
    </row>
    <row r="7" spans="2:2" ht="43.5" x14ac:dyDescent="0.25">
      <c r="B7" s="178" t="s">
        <v>211</v>
      </c>
    </row>
    <row r="8" spans="2:2" x14ac:dyDescent="0.25">
      <c r="B8" s="178"/>
    </row>
    <row r="9" spans="2:2" ht="43.5" x14ac:dyDescent="0.25">
      <c r="B9" s="178" t="s">
        <v>212</v>
      </c>
    </row>
    <row r="10" spans="2:2" x14ac:dyDescent="0.25">
      <c r="B10" s="178"/>
    </row>
    <row r="11" spans="2:2" x14ac:dyDescent="0.25">
      <c r="B11" s="178" t="s">
        <v>213</v>
      </c>
    </row>
    <row r="12" spans="2:2" x14ac:dyDescent="0.25">
      <c r="B12" s="178"/>
    </row>
    <row r="13" spans="2:2" ht="20.25" customHeight="1" x14ac:dyDescent="0.25">
      <c r="B13" s="179" t="s">
        <v>214</v>
      </c>
    </row>
    <row r="14" spans="2:2" x14ac:dyDescent="0.25">
      <c r="B14" s="180"/>
    </row>
    <row r="15" spans="2:2" ht="137.25" customHeight="1" x14ac:dyDescent="0.25">
      <c r="B15" s="181" t="s">
        <v>215</v>
      </c>
    </row>
    <row r="16" spans="2:2" x14ac:dyDescent="0.25">
      <c r="B16" s="180"/>
    </row>
    <row r="17" spans="2:2" ht="139.5" customHeight="1" x14ac:dyDescent="0.25">
      <c r="B17" s="182" t="s">
        <v>216</v>
      </c>
    </row>
    <row r="18" spans="2:2" x14ac:dyDescent="0.25">
      <c r="B18" s="180"/>
    </row>
    <row r="19" spans="2:2" ht="388.5" x14ac:dyDescent="0.25">
      <c r="B19" s="183" t="s">
        <v>221</v>
      </c>
    </row>
    <row r="20" spans="2:2" x14ac:dyDescent="0.25">
      <c r="B20" s="183"/>
    </row>
    <row r="21" spans="2:2" ht="171" customHeight="1" x14ac:dyDescent="0.25">
      <c r="B21" s="185" t="s">
        <v>222</v>
      </c>
    </row>
    <row r="22" spans="2:2" ht="180.75" customHeight="1" x14ac:dyDescent="0.25">
      <c r="B22" s="184" t="s">
        <v>217</v>
      </c>
    </row>
    <row r="23" spans="2:2" x14ac:dyDescent="0.25">
      <c r="B23" s="180"/>
    </row>
    <row r="24" spans="2:2" ht="170.25" customHeight="1" x14ac:dyDescent="0.25">
      <c r="B24" s="184" t="s">
        <v>218</v>
      </c>
    </row>
    <row r="25" spans="2:2" x14ac:dyDescent="0.25">
      <c r="B25" s="180"/>
    </row>
    <row r="26" spans="2:2" ht="156" customHeight="1" x14ac:dyDescent="0.25">
      <c r="B26" s="184" t="s">
        <v>219</v>
      </c>
    </row>
    <row r="27" spans="2:2" x14ac:dyDescent="0.25">
      <c r="B27" s="180"/>
    </row>
    <row r="28" spans="2:2" ht="161.25" customHeight="1" x14ac:dyDescent="0.25">
      <c r="B28" s="184" t="s">
        <v>220</v>
      </c>
    </row>
    <row r="29" spans="2:2" x14ac:dyDescent="0.25">
      <c r="B29" s="180"/>
    </row>
    <row r="30" spans="2:2" ht="278.25" customHeight="1" x14ac:dyDescent="0.25">
      <c r="B30" s="184" t="s">
        <v>277</v>
      </c>
    </row>
    <row r="31" spans="2:2" x14ac:dyDescent="0.25">
      <c r="B31" s="180"/>
    </row>
    <row r="32" spans="2:2" ht="159" customHeight="1" x14ac:dyDescent="0.25">
      <c r="B32" s="184" t="s">
        <v>223</v>
      </c>
    </row>
    <row r="33" spans="2:2" x14ac:dyDescent="0.25">
      <c r="B33" s="3"/>
    </row>
    <row r="34" spans="2:2" ht="180" customHeight="1" x14ac:dyDescent="0.25">
      <c r="B34" s="184" t="s">
        <v>278</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G19" sqref="G19"/>
    </sheetView>
  </sheetViews>
  <sheetFormatPr baseColWidth="10" defaultRowHeight="15" x14ac:dyDescent="0.25"/>
  <cols>
    <col min="1" max="1" width="11.140625" style="2" customWidth="1"/>
  </cols>
  <sheetData>
    <row r="1" spans="1:1" x14ac:dyDescent="0.25">
      <c r="A1" s="2" t="s">
        <v>107</v>
      </c>
    </row>
    <row r="2" spans="1:1" x14ac:dyDescent="0.25">
      <c r="A2" s="2" t="s">
        <v>108</v>
      </c>
    </row>
    <row r="3" spans="1:1" x14ac:dyDescent="0.25">
      <c r="A3" s="2" t="s">
        <v>109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workbookViewId="0">
      <selection activeCell="M5" sqref="M5"/>
    </sheetView>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Riesgo Financiero</vt:lpstr>
      <vt:lpstr>INSTRUCTIVO</vt:lpstr>
      <vt:lpstr>Hoja1</vt:lpstr>
      <vt:lpstr>TABLA_CALIF._POND</vt:lpstr>
      <vt:lpstr>'Riesgo Financiero'!Área_de_impresión</vt:lpstr>
      <vt:lpstr>'Riesgo Financiero'!Títulos_a_imprimir</vt:lpstr>
    </vt:vector>
  </TitlesOfParts>
  <Company>Supersolidaria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Esteban Laguna</dc:creator>
  <cp:lastModifiedBy>Andres Felipe Torres Romero</cp:lastModifiedBy>
  <dcterms:created xsi:type="dcterms:W3CDTF">2011-05-06T13:15:40Z</dcterms:created>
  <dcterms:modified xsi:type="dcterms:W3CDTF">2024-03-07T16:26:49Z</dcterms:modified>
</cp:coreProperties>
</file>