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atorresr\Downloads\"/>
    </mc:Choice>
  </mc:AlternateContent>
  <xr:revisionPtr revIDLastSave="0" documentId="13_ncr:1_{537BE35B-D60C-45B2-9B41-413BEBA1EE51}" xr6:coauthVersionLast="47" xr6:coauthVersionMax="47" xr10:uidLastSave="{00000000-0000-0000-0000-000000000000}"/>
  <bookViews>
    <workbookView xWindow="-120" yWindow="-120" windowWidth="20730" windowHeight="11040" firstSheet="1" activeTab="1" xr2:uid="{00000000-000D-0000-FFFF-FFFF00000000}"/>
  </bookViews>
  <sheets>
    <sheet name="Acerno_Cache_XXXXX" sheetId="9" state="veryHidden" r:id="rId1"/>
    <sheet name="Riesgo Financiero" sheetId="8" r:id="rId2"/>
    <sheet name="INSTRUCTIVO" sheetId="14" r:id="rId3"/>
    <sheet name="Hoja1" sheetId="10" state="hidden" r:id="rId4"/>
    <sheet name="TABLA_CALIF._POND" sheetId="13" r:id="rId5"/>
  </sheets>
  <definedNames>
    <definedName name="_xlnm._FilterDatabase" localSheetId="1" hidden="1">'Riesgo Financiero'!$J$2:$J$204</definedName>
    <definedName name="_xlnm.Print_Area" localSheetId="1">'Riesgo Financiero'!$E$2:$N$185</definedName>
    <definedName name="_xlnm.Print_Titles" localSheetId="1">'Riesgo Financiero'!$14:$14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2" i="8" l="1"/>
  <c r="K61" i="8"/>
  <c r="K60" i="8"/>
  <c r="K59" i="8"/>
  <c r="K58" i="8"/>
  <c r="K57" i="8"/>
  <c r="K56" i="8"/>
  <c r="K43" i="8"/>
  <c r="K42" i="8"/>
  <c r="K41" i="8"/>
  <c r="K40" i="8"/>
  <c r="K39" i="8"/>
  <c r="K38" i="8"/>
  <c r="K37" i="8"/>
  <c r="K22" i="8"/>
  <c r="K19" i="8"/>
  <c r="K20" i="8"/>
  <c r="K21" i="8"/>
  <c r="G44" i="8" l="1"/>
  <c r="K44" i="8" s="1"/>
  <c r="K177" i="8"/>
  <c r="K176" i="8"/>
  <c r="K175" i="8"/>
  <c r="K174" i="8"/>
  <c r="K170" i="8"/>
  <c r="K169" i="8"/>
  <c r="K168" i="8"/>
  <c r="K164" i="8"/>
  <c r="K163" i="8"/>
  <c r="K159" i="8"/>
  <c r="K158" i="8"/>
  <c r="K157" i="8"/>
  <c r="K156" i="8"/>
  <c r="K152" i="8"/>
  <c r="K148" i="8"/>
  <c r="K147" i="8"/>
  <c r="K145" i="8"/>
  <c r="K144" i="8"/>
  <c r="K140" i="8"/>
  <c r="K139" i="8"/>
  <c r="K138" i="8"/>
  <c r="K136" i="8"/>
  <c r="K135" i="8"/>
  <c r="K131" i="8"/>
  <c r="K130" i="8"/>
  <c r="K129" i="8"/>
  <c r="K125" i="8"/>
  <c r="K124" i="8"/>
  <c r="K120" i="8"/>
  <c r="K119" i="8"/>
  <c r="K118" i="8"/>
  <c r="K117" i="8"/>
  <c r="K112" i="8"/>
  <c r="K111" i="8"/>
  <c r="K107" i="8"/>
  <c r="K106" i="8"/>
  <c r="K105" i="8"/>
  <c r="K101" i="8"/>
  <c r="K100" i="8"/>
  <c r="K99" i="8"/>
  <c r="K98" i="8"/>
  <c r="K93" i="8"/>
  <c r="K92" i="8"/>
  <c r="K90" i="8"/>
  <c r="K86" i="8"/>
  <c r="K85" i="8"/>
  <c r="K84" i="8"/>
  <c r="K80" i="8"/>
  <c r="K79" i="8"/>
  <c r="K78" i="8"/>
  <c r="K77" i="8"/>
  <c r="K76" i="8"/>
  <c r="K74" i="8"/>
  <c r="K70" i="8"/>
  <c r="K69" i="8"/>
  <c r="K68" i="8"/>
  <c r="K66" i="8"/>
  <c r="K55" i="8"/>
  <c r="G63" i="8" s="1"/>
  <c r="K63" i="8" s="1"/>
  <c r="K51" i="8"/>
  <c r="K50" i="8"/>
  <c r="K49" i="8"/>
  <c r="K48" i="8"/>
  <c r="K47" i="8"/>
  <c r="K33" i="8"/>
  <c r="K32" i="8"/>
  <c r="K31" i="8"/>
  <c r="K30" i="8"/>
  <c r="K29" i="8"/>
  <c r="K28" i="8"/>
  <c r="K26" i="8"/>
  <c r="K18" i="8"/>
  <c r="G81" i="8" l="1"/>
  <c r="K81" i="8" s="1"/>
  <c r="G34" i="8"/>
  <c r="K34" i="8" s="1"/>
  <c r="M183" i="8"/>
  <c r="G153" i="8"/>
  <c r="K153" i="8" s="1"/>
  <c r="G23" i="8"/>
  <c r="K23" i="8" s="1"/>
  <c r="G160" i="8"/>
  <c r="K160" i="8" s="1"/>
  <c r="G171" i="8" l="1"/>
  <c r="K171" i="8" s="1"/>
  <c r="G165" i="8"/>
  <c r="K165" i="8" s="1"/>
  <c r="G141" i="8"/>
  <c r="K141" i="8" s="1"/>
  <c r="G126" i="8"/>
  <c r="K126" i="8" s="1"/>
  <c r="G108" i="8"/>
  <c r="K108" i="8" s="1"/>
  <c r="G102" i="8"/>
  <c r="K102" i="8" s="1"/>
  <c r="G94" i="8"/>
  <c r="K94" i="8" s="1"/>
  <c r="G87" i="8"/>
  <c r="K87" i="8" s="1"/>
  <c r="G71" i="8"/>
  <c r="K71" i="8" s="1"/>
  <c r="G178" i="8"/>
  <c r="K178" i="8" s="1"/>
  <c r="G149" i="8"/>
  <c r="G113" i="8"/>
  <c r="K113" i="8" s="1"/>
  <c r="G52" i="8"/>
  <c r="K52" i="8" s="1"/>
  <c r="G121" i="8"/>
  <c r="K121" i="8" s="1"/>
  <c r="G132" i="8"/>
  <c r="K132" i="8" s="1"/>
  <c r="K149" i="8" l="1"/>
  <c r="K179" i="8" s="1"/>
  <c r="B181" i="8" l="1"/>
  <c r="L179" i="8"/>
</calcChain>
</file>

<file path=xl/sharedStrings.xml><?xml version="1.0" encoding="utf-8"?>
<sst xmlns="http://schemas.openxmlformats.org/spreadsheetml/2006/main" count="763" uniqueCount="286">
  <si>
    <t>Proceso (s) Relacionado (s)</t>
  </si>
  <si>
    <t>21.3</t>
  </si>
  <si>
    <t>21.2</t>
  </si>
  <si>
    <t>21.1</t>
  </si>
  <si>
    <t xml:space="preserve">En relación con Gastos Extraordinarios verificar que sus registros cuenten con el respectivo soporte y la autorización de la autoridad respectiva (gerente, actas del consejo de administración, actas de asamblea general) </t>
  </si>
  <si>
    <t>20.2</t>
  </si>
  <si>
    <t xml:space="preserve">Respecto a los gastos más representativos solicitar el auxiliar contable y verificar que cuenten con los soportes que generaron el registro. </t>
  </si>
  <si>
    <t>20.1</t>
  </si>
  <si>
    <t>19.4</t>
  </si>
  <si>
    <t>19.3</t>
  </si>
  <si>
    <t>19.2</t>
  </si>
  <si>
    <t>19.1</t>
  </si>
  <si>
    <t>En el caso del Fondo de Amortización de Aportes verificar el mecanismo mediante el cual se realizó la readquisición, es decir, de manera general y en igualdad de condiciones, o en el caso de retiro de los asociados según los parámetros establecidos en la CBCF</t>
  </si>
  <si>
    <t>18.1</t>
  </si>
  <si>
    <t>FONDOS PATRIMONIALES</t>
  </si>
  <si>
    <t>En el caso de que la entidad presente pérdidas acumuladas revisar para los retiros si efectua la retención proporcional a los aportes mediante un factor determinado y entrar a disminuir las pérdidas acumuladas registradas en el balance</t>
  </si>
  <si>
    <t>17.2</t>
  </si>
  <si>
    <t>Previamente se realiza cruce de información de aportes sociales para verificar que no exista devolución parcial de aportes y de ser el caso se escoge la muestra para verificar en la visita</t>
  </si>
  <si>
    <t>17.1</t>
  </si>
  <si>
    <t>16.2</t>
  </si>
  <si>
    <t>16.1</t>
  </si>
  <si>
    <t>En el caso de convenios, verificar condiciones de los convenios (tiempo en que deben entregar los recursos y mecanismo para el traslado de los recursos), en el caso de la póliza de vida deudores verificar con base en la liquidación de créditos si corresponde a la prima acordada con la aseguradora</t>
  </si>
  <si>
    <t>15.3</t>
  </si>
  <si>
    <t>15.2</t>
  </si>
  <si>
    <t>Respecto a las cuentas de mayor participación verificar el soporte de su registro y si el saldo está acorde con lo pactado</t>
  </si>
  <si>
    <t>15.1</t>
  </si>
  <si>
    <t>En el caso de los fondos mutuales asimilables a seguros, revisar que su constitución fue antes de la Ley 79/88 y el saldo obedece a un cálculo actuarial  y reserva técnica.</t>
  </si>
  <si>
    <t xml:space="preserve">Verificar que las erogaciones correspondan al objeto de cada fondo y a la destinación estipulada en el reglamento </t>
  </si>
  <si>
    <t>14.2</t>
  </si>
  <si>
    <t>Verificar que su incremento se realice con aporte de los asociados y rendimientos de las inversiones según la CBCF</t>
  </si>
  <si>
    <t>14.1</t>
  </si>
  <si>
    <t>Verificar que los saldos de los fondos correspondan a la ejecución de la programación de actividades y presupuesto aprobados por el consejo de administración; y que los incrementos con cargo al gasto obedezcan a los parámetros presupuestales definidos por la asamblea y/o consejo de administración</t>
  </si>
  <si>
    <t>13.2</t>
  </si>
  <si>
    <t>13.1</t>
  </si>
  <si>
    <t>En el caso de exigibilidades por servicio de recaudo, verificar condiciones de los convenios (tiempo en que deben entregar los recursos y mecanismo para el traslado de los recursos)</t>
  </si>
  <si>
    <t>En el caso de los intereses, realizar los cálculos sobre una muestra máxima de 5 casos, verificando que corresponda a la causación respecto a las condiciones pactadas</t>
  </si>
  <si>
    <t>12.2</t>
  </si>
  <si>
    <t xml:space="preserve">En cada cuenta revisar que existan los soportes legales (facturas, contratos, etc), concepto y fecha de contabilización. </t>
  </si>
  <si>
    <t>12.1</t>
  </si>
  <si>
    <t>11.2</t>
  </si>
  <si>
    <t>11.1</t>
  </si>
  <si>
    <t>10.1</t>
  </si>
  <si>
    <t>9.3</t>
  </si>
  <si>
    <t>9.2</t>
  </si>
  <si>
    <t>9.1</t>
  </si>
  <si>
    <t>OTROS ACTIVOS</t>
  </si>
  <si>
    <t>8.1</t>
  </si>
  <si>
    <t>7.1</t>
  </si>
  <si>
    <t>En el caso de las cuentas deudoras patronales (previo cuadro diseñado y solicitado a la entidad) en visita revisar comprobantes de ingreso de pago y confrontar información contable</t>
  </si>
  <si>
    <t>6.4</t>
  </si>
  <si>
    <t>En caso de los convenios revisar las condiciones pactadas (pagos, comisiones, etc)</t>
  </si>
  <si>
    <t>6.3</t>
  </si>
  <si>
    <t>Verificar que no correspondan a cartera de créditos</t>
  </si>
  <si>
    <t>6.2</t>
  </si>
  <si>
    <t>6.1</t>
  </si>
  <si>
    <t>5.1</t>
  </si>
  <si>
    <t>4.1</t>
  </si>
  <si>
    <t>INVENTARIOS</t>
  </si>
  <si>
    <t>3.4</t>
  </si>
  <si>
    <t>3.3</t>
  </si>
  <si>
    <t>3.2</t>
  </si>
  <si>
    <t>3.1</t>
  </si>
  <si>
    <t>2.1</t>
  </si>
  <si>
    <t>1.2</t>
  </si>
  <si>
    <t>1.1</t>
  </si>
  <si>
    <t>NO</t>
  </si>
  <si>
    <t>DESCRIPCION DE LOS ASPECTOS A AUDITAR</t>
  </si>
  <si>
    <t>X</t>
  </si>
  <si>
    <t>EVIDENCIA</t>
  </si>
  <si>
    <t xml:space="preserve">Politicas Contables </t>
  </si>
  <si>
    <t>Provisiones</t>
  </si>
  <si>
    <t>Verificar el cálculo de las inversiones (Medidas a Costo Amortizado)</t>
  </si>
  <si>
    <t>Verificar el cálculo de las inversiones (Medidas a Valor Razonable)</t>
  </si>
  <si>
    <t xml:space="preserve">INVERSIONES </t>
  </si>
  <si>
    <t>ACTIVOS NO CORRIENTES MANTENIDOS PARA LA VENTA (NIIF Plenas)</t>
  </si>
  <si>
    <t xml:space="preserve">ARRENDAMIENTOS </t>
  </si>
  <si>
    <t xml:space="preserve">Clasificacion de los Arrendamientos </t>
  </si>
  <si>
    <t xml:space="preserve">ACTIVOS INTANGIBLES </t>
  </si>
  <si>
    <t>PROPIEDAD, PLANTA Y EQUIPO</t>
  </si>
  <si>
    <t xml:space="preserve">Procedimiento Analítico </t>
  </si>
  <si>
    <t>Realizar el análisis comparativo entre los valores del periodo anterior con el actual, en las cuentas del Balance de Prueba y sus auxiliares contables, en relacion a:
1_Adquisicion por tipo de activos.
2_Retiro por tipo de activos.
3_Gastos de recuperación</t>
  </si>
  <si>
    <t>Solicitar el inventario de los activos fijos de cierre y confronte cifras con el ESF-Investigar diferencias Significativas</t>
  </si>
  <si>
    <t xml:space="preserve">Solicitar montos de gravamenes, hipotecas o restricciones sobre estos activos fijos </t>
  </si>
  <si>
    <t>Si han realizado mejoras o reparaciones y se encuentran capitalizadas, revisar que esten generando mayor rendimiento del activo. De lo contrario debera ir a Py G.</t>
  </si>
  <si>
    <t xml:space="preserve">EFECTIVO Y EQUIVALENTES AL EFECTIVO </t>
  </si>
  <si>
    <t>$</t>
  </si>
  <si>
    <t>En gastos no relacionados con cuentas de balance, solicite soportes de cuentas que presenten erogaciones superiores a la materialidad establecida para la visita de Inspección</t>
  </si>
  <si>
    <t>Investigue aumentos presupuestales superiores al 10% con respecto al año anterior y verifique si estan aprobados dentro del presupuesto aprobado por la asamblea</t>
  </si>
  <si>
    <t xml:space="preserve">CUENTAS POR COBRAR </t>
  </si>
  <si>
    <t>Indague sobre la composición de los intangibles y cómo se sustenta la propiedad que la compañía tiene sobre estos derechos privilegios o ventajas.</t>
  </si>
  <si>
    <t>1_$500,000,000
 2_$160,000,000</t>
  </si>
  <si>
    <t xml:space="preserve">OBLIGACIONES FINANCIERAS </t>
  </si>
  <si>
    <t>Compare los saldos de las cuentas con las del año anterior e investigue cambios inesperados (o la ausencia de cambios esperados).</t>
  </si>
  <si>
    <t xml:space="preserve">CUENTAS POR PAGAR </t>
  </si>
  <si>
    <t>FONDOS SOCIALES Y MUTUALES</t>
  </si>
  <si>
    <t xml:space="preserve">BENEFICIOS A EMPLEADOS </t>
  </si>
  <si>
    <t>Revisar el plan de ventas de los ANMV y verificar el tiempo establecido para la negociacion de dicho bien</t>
  </si>
  <si>
    <t>Evaluar la medicion de los ANMV, teniendo en cuenta que se debe medir entre el menor del importe en libros y el valor razonable menos los costos de ventas</t>
  </si>
  <si>
    <t xml:space="preserve">Verificar si presennta Deterioro </t>
  </si>
  <si>
    <t>Verificar con Auditoria Interna o Revisoria Fiscal, si realizan verificacion de los depositantes</t>
  </si>
  <si>
    <t xml:space="preserve">Verificar los documentos y probabilidades de que ocurra el hecho (obligacion), el cual, estan provisionando </t>
  </si>
  <si>
    <t xml:space="preserve">Evaluar el calculo de la provisión realizada al final del cierre del periodo contable </t>
  </si>
  <si>
    <t>PROVISIONES Y PASIVOS CONTINGENTES</t>
  </si>
  <si>
    <t>Evaluar la revelacion realizada por la Cooperativa en el Conjunto Completo de Estados Financieros correspondiente a los activos y pasivos contingentes</t>
  </si>
  <si>
    <t xml:space="preserve">Evaluar, si la Cooperativa presenta activos y pasivos contingentes </t>
  </si>
  <si>
    <t>Activos y Pasivos Contingentes</t>
  </si>
  <si>
    <t>Verificar los documentos de Constitucion de las Inversiones más representativas</t>
  </si>
  <si>
    <t xml:space="preserve">SI </t>
  </si>
  <si>
    <t xml:space="preserve">NO </t>
  </si>
  <si>
    <t>N/A</t>
  </si>
  <si>
    <t>Evaluar si la Cooperativa presenta Inversiones en Subsidiarias, y de ser así, determinar lo siguiente:</t>
  </si>
  <si>
    <t xml:space="preserve">Evaluar el método de participación patrimonial </t>
  </si>
  <si>
    <t>En los arrendamientos financieros se debera comprobar el cálculo de intereses y cruzarlo con el reconocimiento posterior del mismo</t>
  </si>
  <si>
    <t>Evaluar el reconocimiento de los arrendamientos de acuerdo a la clasificacion (Financiero y Operativo) y teniendo en cuenta, el documento contractual que lo soporta</t>
  </si>
  <si>
    <t>Revisar que el contrato este directamente con la Cooperativa; de lo contrario se deberá evaluar porque no es así. (Arrendamiento Financiero y Operativo)</t>
  </si>
  <si>
    <t>En los arrendamientos operativos, revisar la medicion posterior del plazo y canon del arrendamiento</t>
  </si>
  <si>
    <t xml:space="preserve">INGRESOS </t>
  </si>
  <si>
    <t xml:space="preserve">GASTOS </t>
  </si>
  <si>
    <t>Revise las comparaciones de la Gerencia de ingresos presupuestados contra reales por cada mes y corrobore las razones señaladas por la Gerencia de las desviaciones importantes</t>
  </si>
  <si>
    <t>Compare los estados de resultados mensuales e investigue fluctuaciones inesperadas (o la ausencia de fluctuaciones esperadas).</t>
  </si>
  <si>
    <t>DEPÓSITOS</t>
  </si>
  <si>
    <t>PASIVO</t>
  </si>
  <si>
    <t>ACTIVO</t>
  </si>
  <si>
    <t xml:space="preserve">PATRIMONIO </t>
  </si>
  <si>
    <t>CAPITAL SOCIAL (APORTES SOCIALES)</t>
  </si>
  <si>
    <t xml:space="preserve">Evaluar que el Capital Minimo Irreducible, este de acuerdo con lo establecido en el Estatuto de la Cooperativa </t>
  </si>
  <si>
    <t xml:space="preserve">Determinar que los aportes de los asociados, información evidenciada en el Formato de aportes, corresponda al minimo exigido por la Cooperativa </t>
  </si>
  <si>
    <t>En el caso del Fondo de Revalorización de Aportes, verificar el procedimiento para calcular la aplicación proporcional señalada en la CBCF</t>
  </si>
  <si>
    <t xml:space="preserve">Verifique la amortización la cual debe ser gradual durante la vida útil estimada y compare con el Gasto por  concepto de amortizacion </t>
  </si>
  <si>
    <t>Evaluar los ingresos por recuperación de Deterioro y determinar si son recibidos en Efectivo; si no es asi, se deberá evaluar cual fue el procedimiento para reconocer dichos ingresos.</t>
  </si>
  <si>
    <t xml:space="preserve">Revisar el convenio o contracto en auditoria par con el juridico y establecer si realmente es un activo para la Cooperativa </t>
  </si>
  <si>
    <t>Revisar la politica de Deterioro de las Cuentas por Cobrar, evaluar el calculo de las mismas y asi, determinar si hay lugar a deterioro.</t>
  </si>
  <si>
    <t>Solicitar el Manual de Depositos de Ahorro, analizar las politicas establecidas y asi determinar que tipo de captaciones presentan y cuales son los mecanismos de cada uno de los procesos</t>
  </si>
  <si>
    <t>Revisar aleatoriamente en los diferentes tipos de Depositos y verificar el beneficiario, monto de las cuentas y formato de la declaracion de origen de fondos</t>
  </si>
  <si>
    <t>5.2</t>
  </si>
  <si>
    <t>5.3</t>
  </si>
  <si>
    <t>5.4</t>
  </si>
  <si>
    <t>1.3</t>
  </si>
  <si>
    <t>1.4</t>
  </si>
  <si>
    <t>2.4</t>
  </si>
  <si>
    <t>2.5</t>
  </si>
  <si>
    <t>2.6</t>
  </si>
  <si>
    <t>2.7</t>
  </si>
  <si>
    <t>2.8</t>
  </si>
  <si>
    <t>2.9</t>
  </si>
  <si>
    <t>3.5</t>
  </si>
  <si>
    <t>CALIF.</t>
  </si>
  <si>
    <t>7.2</t>
  </si>
  <si>
    <t>7.3</t>
  </si>
  <si>
    <t>8.2</t>
  </si>
  <si>
    <t>8.3</t>
  </si>
  <si>
    <t>10.2</t>
  </si>
  <si>
    <t>10.3</t>
  </si>
  <si>
    <t>SUMA TOTAL PROMEDIOS</t>
  </si>
  <si>
    <t xml:space="preserve">GASTOS PAGADOS POR ANTICIPADO </t>
  </si>
  <si>
    <t>Observe la adecuada clasificación de los rubros como gastos pagados por anticipado.</t>
  </si>
  <si>
    <t>Compare los saldos de las cuentas con las del mes anterior e investigue cambios inesperados (o la ausencia de cambios esperados) como por ejemplo partidas que se hayan dejado de amortizar.</t>
  </si>
  <si>
    <t>Si hubo adiciones a este cuenta examine facturas, contratos y documentación de respaldo de las adiciones.</t>
  </si>
  <si>
    <t xml:space="preserve">Promedio/Efectivo Y Equivalentes Al Efectivo </t>
  </si>
  <si>
    <t xml:space="preserve">Promedio/Inversiones </t>
  </si>
  <si>
    <t xml:space="preserve">Promedio/Cuentas Por Cobrar </t>
  </si>
  <si>
    <t xml:space="preserve">Promedio/ Inventarios </t>
  </si>
  <si>
    <t xml:space="preserve">Promedio/ Ancmv </t>
  </si>
  <si>
    <t>Promedio/ Propiedad, Planta Y Equipo</t>
  </si>
  <si>
    <t>Promedio/ Intangibles</t>
  </si>
  <si>
    <t>Promedio/ Gastos Pagados Por Anticipado</t>
  </si>
  <si>
    <t>Promedio/ Otros Activos</t>
  </si>
  <si>
    <t xml:space="preserve">Promedio/ Depósitos </t>
  </si>
  <si>
    <t xml:space="preserve">Promedio/ Obligaciones Financieros </t>
  </si>
  <si>
    <t xml:space="preserve">Promedio/ Cuentas Por Pagar </t>
  </si>
  <si>
    <t>Promedio/ Fondos Sociales Y Mutuales</t>
  </si>
  <si>
    <t xml:space="preserve">Promedio/ Beneficios A Empleados </t>
  </si>
  <si>
    <t>Promedio/ Capital Social (Aportes Sociales)</t>
  </si>
  <si>
    <t>Promedio/ Fondos Patrimoniales</t>
  </si>
  <si>
    <t xml:space="preserve">Promedio/ Ingresos </t>
  </si>
  <si>
    <t xml:space="preserve">Promedio/ Gastos </t>
  </si>
  <si>
    <t>Evalue el ajuste del pasivo por Beneficios a Empleados de 2 meses anteriores a la fecha  de revisión de los pasivos laborales, para constatar que exista uniformidad en las causaciones. De lo contrario constate que hay adecuada justificación para cambios en los montos reconocidos</t>
  </si>
  <si>
    <t xml:space="preserve">Verificar si la propiedad de inversion da lugar a una transferencia; es decir que existe evidencia de un cambio de uso </t>
  </si>
  <si>
    <t>PROPIEDADES DE INVERSÓN</t>
  </si>
  <si>
    <t>Evaluar los documentos correspondientes a la medicion posterior de las propiedades de inversion y compararlos con el reconocimiento realizado en los Estados Financieros</t>
  </si>
  <si>
    <t>Promedio/Arrendamientos</t>
  </si>
  <si>
    <t>No.</t>
  </si>
  <si>
    <t>Fondos Sociales</t>
  </si>
  <si>
    <t>Fondos Mutuales</t>
  </si>
  <si>
    <t>Promedio/ Propiedades de Inversión</t>
  </si>
  <si>
    <t>Promedio Provisiones, Activos Y Pasivos Contingentes</t>
  </si>
  <si>
    <r>
      <t xml:space="preserve">Valor 
</t>
    </r>
    <r>
      <rPr>
        <sz val="11"/>
        <color indexed="8"/>
        <rFont val="Arial"/>
        <family val="2"/>
      </rPr>
      <t>(Cifras en Pesos Colombianos )</t>
    </r>
  </si>
  <si>
    <t xml:space="preserve">NOMBRE DE LA ENTIDAD </t>
  </si>
  <si>
    <t xml:space="preserve">FECHA DE ELABORACIÓN </t>
  </si>
  <si>
    <t>INSPECTOR QUE REALIZÓ LA EVALUACIÓN</t>
  </si>
  <si>
    <t>OBJETIVOS</t>
  </si>
  <si>
    <t>ALCANCE</t>
  </si>
  <si>
    <t>DESCRIPCIÓN "hallazgo"</t>
  </si>
  <si>
    <t>INCUMPLIMIENTO NORMATIVO</t>
  </si>
  <si>
    <t>OBSERVACIÓN</t>
  </si>
  <si>
    <t>x</t>
  </si>
  <si>
    <t>.</t>
  </si>
  <si>
    <t>CALIFICACIÓN CUMPLIMIENTO</t>
  </si>
  <si>
    <t>PARCIAL</t>
  </si>
  <si>
    <t>ALTO</t>
  </si>
  <si>
    <t>MEDIO</t>
  </si>
  <si>
    <t>BAJO</t>
  </si>
  <si>
    <t>CALIFICA 
HALLAZGO</t>
  </si>
  <si>
    <t>Valor 
(Cifras en Pesos Colombianos )</t>
  </si>
  <si>
    <r>
      <t xml:space="preserve">Verificar que el valor en </t>
    </r>
    <r>
      <rPr>
        <b/>
        <sz val="9"/>
        <color indexed="8"/>
        <rFont val="Arial"/>
        <family val="2"/>
      </rPr>
      <t>ingresos</t>
    </r>
    <r>
      <rPr>
        <sz val="9"/>
        <color indexed="8"/>
        <rFont val="Arial"/>
        <family val="2"/>
      </rPr>
      <t xml:space="preserve"> por concepto de valoración de inversiones sea congruente con el calculo de las inversiones.</t>
    </r>
  </si>
  <si>
    <r>
      <t xml:space="preserve">Requerir el movimiento o auxiliar contable de las adiciones del año y efectue el siguiente analisis, de los movimientos superiores a la </t>
    </r>
    <r>
      <rPr>
        <b/>
        <sz val="9"/>
        <color indexed="8"/>
        <rFont val="Arial"/>
        <family val="2"/>
      </rPr>
      <t xml:space="preserve">materialidad definidad para la visita de inspección
</t>
    </r>
    <r>
      <rPr>
        <sz val="9"/>
        <color indexed="8"/>
        <rFont val="Arial"/>
        <family val="2"/>
      </rPr>
      <t>a_Evalue la autorizacion de Compra:
b_Verifique las erongaciones compradas con los montos autorizados:</t>
    </r>
    <r>
      <rPr>
        <b/>
        <sz val="9"/>
        <color indexed="8"/>
        <rFont val="Arial"/>
        <family val="2"/>
      </rPr>
      <t xml:space="preserve">
</t>
    </r>
  </si>
  <si>
    <r>
      <t>Verificar aleatoriamente el promedio de depositos mensual en 6 meses del año y aplicarle la tasa de interes, reconocida por la Cooperativa; lo cual, se debera comparar con los</t>
    </r>
    <r>
      <rPr>
        <b/>
        <sz val="9"/>
        <color indexed="8"/>
        <rFont val="Arial"/>
        <family val="2"/>
      </rPr>
      <t xml:space="preserve"> costos o gastos</t>
    </r>
    <r>
      <rPr>
        <sz val="9"/>
        <color indexed="8"/>
        <rFont val="Arial"/>
        <family val="2"/>
      </rPr>
      <t xml:space="preserve"> por intereses de dichos Depositos </t>
    </r>
  </si>
  <si>
    <r>
      <t xml:space="preserve">Indague a qué corresponden las obligaciones financieras, y haga un calculo global de la </t>
    </r>
    <r>
      <rPr>
        <b/>
        <sz val="9"/>
        <rFont val="Arial"/>
        <family val="2"/>
      </rPr>
      <t>razonabilidad del gasto</t>
    </r>
    <r>
      <rPr>
        <sz val="9"/>
        <rFont val="Arial"/>
        <family val="2"/>
      </rPr>
      <t xml:space="preserve"> por intereses.</t>
    </r>
  </si>
  <si>
    <r>
      <t xml:space="preserve">Verificar que las erogaciones correspondan al objeto de cada fondo y verificar que la destinacion realizada sea congruente con la estipulada en el </t>
    </r>
    <r>
      <rPr>
        <b/>
        <sz val="9"/>
        <color indexed="8"/>
        <rFont val="Arial"/>
        <family val="2"/>
      </rPr>
      <t>reglamento de cada Fondo</t>
    </r>
  </si>
  <si>
    <t>16.3</t>
  </si>
  <si>
    <t>16.4</t>
  </si>
  <si>
    <r>
      <rPr>
        <b/>
        <sz val="11"/>
        <color indexed="8"/>
        <rFont val="Arial"/>
        <family val="2"/>
      </rPr>
      <t>2.  ALCANCE:</t>
    </r>
    <r>
      <rPr>
        <sz val="11"/>
        <color indexed="8"/>
        <rFont val="Arial"/>
        <family val="2"/>
      </rPr>
      <t xml:space="preserve"> El instructivo debe ser consultado por los inspectores que desarrollen visitas de supervisión a las entidades vigiladas por la S.E.S. y se debe aplicar de forma homogénea de acuerdo con los criterios que se definen a continuación para cada campo. </t>
    </r>
  </si>
  <si>
    <r>
      <rPr>
        <b/>
        <sz val="11"/>
        <color indexed="8"/>
        <rFont val="Arial"/>
        <family val="2"/>
      </rPr>
      <t>3.  CONTENIDO / DESARROLLO:</t>
    </r>
    <r>
      <rPr>
        <sz val="11"/>
        <color indexed="8"/>
        <rFont val="Arial"/>
        <family val="2"/>
      </rPr>
      <t xml:space="preserve"> Para la aplicación del instructivo se ha diseñado  el formato F-INSP-012 que se encuentra publicado en el aplicativo ISOLUCION y que en todos los casos debe ser la fuente de consulta para su desarrollo. </t>
    </r>
  </si>
  <si>
    <t>A continuación se indica la forma como se debe diligenciar cada campo del formato.</t>
  </si>
  <si>
    <t>NOTA: Si no va a validar algún tema, debe calificar con "X" todos los elementos en el campo N/A del Puntaje Cumplimiento.</t>
  </si>
  <si>
    <r>
      <rPr>
        <b/>
        <sz val="11"/>
        <color indexed="8"/>
        <rFont val="Arial"/>
        <family val="2"/>
      </rPr>
      <t>No</t>
    </r>
    <r>
      <rPr>
        <sz val="11"/>
        <color indexed="8"/>
        <rFont val="Arial"/>
        <family val="2"/>
      </rPr>
      <t>.:  Corresponde al orden lógico del consecutivo asignado a cada tema o subtema a evaluar.</t>
    </r>
  </si>
  <si>
    <r>
      <rPr>
        <b/>
        <sz val="11"/>
        <color indexed="8"/>
        <rFont val="Arial"/>
        <family val="2"/>
      </rPr>
      <t>DESCRIPCIÓN DE LOS ASPECTOS A AUDITAR:</t>
    </r>
    <r>
      <rPr>
        <sz val="11"/>
        <color indexed="8"/>
        <rFont val="Arial"/>
        <family val="2"/>
      </rPr>
      <t xml:space="preserve"> En este campo están descritos de forma predeterminada los aspectos a evaluar para cada tema o subtema.</t>
    </r>
  </si>
  <si>
    <r>
      <t xml:space="preserve">OBSERVACIÓN: </t>
    </r>
    <r>
      <rPr>
        <sz val="11"/>
        <color indexed="8"/>
        <rFont val="Arial"/>
        <family val="2"/>
      </rPr>
      <t xml:space="preserve">Describa de forma general aspectos que considere relevantes de mencionar y que posteriormente sean de utilidad para la redacción del hallazgo y del concepto del inspector para el informe, como: Nombre de documentos, referencias normativas, responsables de procesos, periodos de ejecución, cumplimiento del aspecto evaluado, entre otros aspectos. </t>
    </r>
  </si>
  <si>
    <r>
      <t xml:space="preserve">DESCRIPCIÓN "hallazgo": </t>
    </r>
    <r>
      <rPr>
        <sz val="11"/>
        <color indexed="8"/>
        <rFont val="Arial"/>
        <family val="2"/>
      </rPr>
      <t xml:space="preserve"> Describa de forma puntual el incumplimiento identificado como resultado de la evaluación efectuada a la información recibida de la entidad.</t>
    </r>
  </si>
  <si>
    <t xml:space="preserve">CALIFICA HALLAZGO: De acuerdo con su juicio profesional califique la severidad del hallazgo sleccionando de la lista desplegable la opción que corresponda (ALTO - MEDIO - BAJO). </t>
  </si>
  <si>
    <t>INCUMPLIMIENTO NORMATIVO:  Cite claramente la o las normas incumplidas</t>
  </si>
  <si>
    <r>
      <rPr>
        <b/>
        <sz val="11"/>
        <color indexed="8"/>
        <rFont val="Arial"/>
        <family val="2"/>
      </rPr>
      <t>PUNTAJE CUMPLIMIENTO:</t>
    </r>
    <r>
      <rPr>
        <sz val="11"/>
        <color indexed="8"/>
        <rFont val="Arial"/>
        <family val="2"/>
      </rPr>
      <t xml:space="preserve"> Es el valor numérico asignado a cada tema o subtema de acuerdo con su importancia y se compone de "SI", "NO", "PARCIAL". 
</t>
    </r>
    <r>
      <rPr>
        <b/>
        <sz val="11"/>
        <color indexed="8"/>
        <rFont val="Arial"/>
        <family val="2"/>
      </rPr>
      <t>SI:</t>
    </r>
    <r>
      <rPr>
        <sz val="11"/>
        <color indexed="8"/>
        <rFont val="Arial"/>
        <family val="2"/>
      </rPr>
      <t xml:space="preserve"> Coloque una "X" si CUMPLE, es decir, el elemento evaluado está documentado y cumple los criterios definidos en la normatividad externa y/o interna y tiene un valor de 1, según Tabla No. 1, que se registra automáticamente.
</t>
    </r>
    <r>
      <rPr>
        <b/>
        <sz val="11"/>
        <color indexed="8"/>
        <rFont val="Arial"/>
        <family val="2"/>
      </rPr>
      <t>NO:</t>
    </r>
    <r>
      <rPr>
        <sz val="11"/>
        <color indexed="8"/>
        <rFont val="Arial"/>
        <family val="2"/>
      </rPr>
      <t xml:space="preserve"> Coloque una "X" si NO CUMPLE, es decir, el elemento evaluado no está documentado y tiene un valor de 0, según Tabla No.1, que se registra automáticamente.
</t>
    </r>
    <r>
      <rPr>
        <b/>
        <sz val="11"/>
        <color indexed="8"/>
        <rFont val="Arial"/>
        <family val="2"/>
      </rPr>
      <t xml:space="preserve">PARCIAL </t>
    </r>
    <r>
      <rPr>
        <sz val="11"/>
        <color indexed="8"/>
        <rFont val="Arial"/>
        <family val="2"/>
      </rPr>
      <t xml:space="preserve">:  Coloque una "X" si CUMPLME PARCIALMENTE, es decir, el elemento evaluado está documentado parcialmente y/o no cumple con la totalidad de los criterios definidos en la normatividad externa y/o interna y tiene un valor de 0,5 según Tabla No.1, que se registra automáticamente.  
</t>
    </r>
    <r>
      <rPr>
        <b/>
        <sz val="11"/>
        <color rgb="FF000000"/>
        <rFont val="Arial"/>
        <family val="2"/>
      </rPr>
      <t>N/A</t>
    </r>
    <r>
      <rPr>
        <sz val="11"/>
        <color indexed="8"/>
        <rFont val="Arial"/>
        <family val="2"/>
      </rPr>
      <t xml:space="preserve">: Coloque una "X" si el elemento NO APLICA.
Al final de cada tema, la plantilla hace un cálculo del promedio simple del resultado de calificación obtenido para cada elemento.
 </t>
    </r>
  </si>
  <si>
    <t>VALOR (Cifras en pesos colombianos): Escriba el valor correspondiente a cada uno de los rubros contables y financieros que está evaluando, teniendo en cuenta la planeación de la supervisión in-situ.</t>
  </si>
  <si>
    <r>
      <t xml:space="preserve">SUMA TOTAL PROMEDIOS: </t>
    </r>
    <r>
      <rPr>
        <sz val="11"/>
        <color indexed="8"/>
        <rFont val="Arial"/>
        <family val="2"/>
      </rPr>
      <t>En este campo se suma dee forma automática el promedio simple de la calificación obtenida para cada tema.
El resultado de la suma total de promedios se pondera de acuerdo con los señalado en la Tabla No. 2.</t>
    </r>
  </si>
  <si>
    <t>Revisar las conciliaciones bancarias e indagar la gestión adelantada para la identificación de las partidas conciliatorias pendientes y su antigüedad.</t>
  </si>
  <si>
    <t>Validar los ajustes efectuados en la cuenta de bancos y comporbar su impacto en los estados financieros.</t>
  </si>
  <si>
    <t>1.5</t>
  </si>
  <si>
    <t>Verifique si existen cuentas inactivas. En tal caso determine la razón por la cual no se han cancelado e indague sobre los controles sobre firmas autorizadas y custodia de chequeras, si las hay.</t>
  </si>
  <si>
    <t>Validar la política sobre el manejo del efectivo y comporbar:
-Que se realicen cierres diarios de caja.
-Que se efectuen arqueos de efectivo (Caja general - Cajas menores) y su periodicidad.
-Verificar la asignación de cupos de efectivo para la agencia y para las cajas y su cumplimiento dea cuerdo con la política.</t>
  </si>
  <si>
    <t>Verificar si se realizan conciliaciones entre los saldos de los aplicativos transaccionales respecto del aplicativo contable.</t>
  </si>
  <si>
    <t>CARTERA DE CRÉDITOS</t>
  </si>
  <si>
    <t>Verificar el resultado de la cartera producto de la información suministrada por ACL contra  el saldo de la contabilidad y establezca posibles diferencias.</t>
  </si>
  <si>
    <t>Verificar el resultado del deterioro producto de la información suministrada por ACL contra  el saldo de la contabilidad y establezca posibles diferencias.</t>
  </si>
  <si>
    <t>Verificar la adecuada aplicación de los pagos de cartera teniendo en cuenta el canal a través del cual se realizó.</t>
  </si>
  <si>
    <t>3.6</t>
  </si>
  <si>
    <t>NA</t>
  </si>
  <si>
    <t>Promedio / Cartera de Créditos</t>
  </si>
  <si>
    <t>4.2</t>
  </si>
  <si>
    <t>4.3</t>
  </si>
  <si>
    <t>4.4</t>
  </si>
  <si>
    <t>4.5</t>
  </si>
  <si>
    <t>Identificar si se presentan diferencias entre los saldos del libro mayor y el conteo del inventario físico y verificar la gestión adelantada por la organización solidaria para su aclaración y ajuste.</t>
  </si>
  <si>
    <t>Efectuar recorrido a las instalaciones de la organización solidaria para verificar la organización, custodia, clasificación e identificación de los inventarios</t>
  </si>
  <si>
    <t>Verifique si existen pólizas de seguros para amparar los riesgos inherentes al manejo de inventarios.</t>
  </si>
  <si>
    <t>Verifique la oportunidad en el registro de los movimientos de entradas y salidas, tanto en valores como en unidades. (Auxiliares y Kardex)</t>
  </si>
  <si>
    <t>5.5</t>
  </si>
  <si>
    <t>5.6</t>
  </si>
  <si>
    <t>5.7</t>
  </si>
  <si>
    <t>5.8</t>
  </si>
  <si>
    <t>7.4</t>
  </si>
  <si>
    <t>7.5</t>
  </si>
  <si>
    <t>7.6</t>
  </si>
  <si>
    <t>10.4</t>
  </si>
  <si>
    <t>11.3</t>
  </si>
  <si>
    <t>13.3</t>
  </si>
  <si>
    <t>13.4</t>
  </si>
  <si>
    <t>16.5</t>
  </si>
  <si>
    <t>17.3</t>
  </si>
  <si>
    <t>17.4</t>
  </si>
  <si>
    <t>22.1</t>
  </si>
  <si>
    <t>22.2</t>
  </si>
  <si>
    <t>22.3</t>
  </si>
  <si>
    <t>22.4</t>
  </si>
  <si>
    <t>Extraiga de la base de datos de cartera de créditos el saldo de capital e intereses de cada una de las clasificaciones de la cartera y comparelo contra los saldos registrados en el módulo de contabilidad de acuerdo con:
1. La clase de cartera (Vivienda, Comercial, Consumo, Microcrédito).
2. Las categorías de Riesgo  (A: Normal, B: Aceptable, C:  Apreciable; D: Significativo, E: Incobrable)
3. La garantía (Admisible, Con Libranza , Sin Libranza, Otras).
Establezca si se presentan diferencias y solicite a la organización solidaria las aclaraciones pertinentes.</t>
  </si>
  <si>
    <t>Selecciones una muestra de créditos y verifique si el saldo del capital e intereses está valorado de acuerdo con las metodologías de medición inicial y de medición posterior, definidas en el Manual de Políticas Contables.</t>
  </si>
  <si>
    <t>Seleccione una muestra muestra de créditos vencidos y  verifique si el saldo del deterioro esta valorado de acuerdo con la políticas contables definidas por la organización solidaria y son consonantes con la norma. (Curzar prueba con guía de muestra de asociados y directivos)</t>
  </si>
  <si>
    <t>Constate si el manual de políticas contables de la organización solidaria define los siguientes aspectos:
1_Medición Inicial:
2_Medición Posterior:
3_Deterioro (Si aplica):
4_Baja en Cuentas:
5_Información revelada en los últimos Estados Financieros Importante (Si aplica):</t>
  </si>
  <si>
    <t>Efectuar prueba de valuación con el finde establecer si el inventario se encuentra sobre o subvaluado y verificar que el método utilizado esté definido en el manual de políticas contables.</t>
  </si>
  <si>
    <t xml:space="preserve">Revisar analíticamente el costo de venta y verificar que su cálculo se realice de acuerdo con lo definido en el manual de polpitcas contables. </t>
  </si>
  <si>
    <t>Constate si el manual de políticas contables de la organización solidaria cuenta con los siguientes aspectos:
1_Medición Inicial:
2_Medición Posterior:
3_Deterioro (Si aplica):
4_Baja en Cuentas:
5_Información revelada en los últimos Estados Financieros Importante (Si aplica):</t>
  </si>
  <si>
    <t>Verifique se realizan inventarios con corte al 31 de diciembre de cada año.</t>
  </si>
  <si>
    <t>Verifique la existencia de evidencia documental que ampare las entradas y salidas de los inventarios de la organización solidaria y de aquellos recibidos en consignación.</t>
  </si>
  <si>
    <t>No.
FOLIO</t>
  </si>
  <si>
    <t>DOCUMENTO</t>
  </si>
  <si>
    <t xml:space="preserve">CONCLUSIÓN </t>
  </si>
  <si>
    <t xml:space="preserve">VERIFICACIÓN RIESGO FINANCIERO
</t>
  </si>
  <si>
    <r>
      <rPr>
        <b/>
        <sz val="11"/>
        <color indexed="8"/>
        <rFont val="Arial"/>
        <family val="2"/>
      </rPr>
      <t>1. OBJETIVO:</t>
    </r>
    <r>
      <rPr>
        <sz val="11"/>
        <color indexed="8"/>
        <rFont val="Arial"/>
        <family val="2"/>
      </rPr>
      <t xml:space="preserve"> Establecer los criterios estandarizados para guiar y facilitar al inspector en el diligenciamiento del formato para la verificación del riesgo financiero.</t>
    </r>
  </si>
  <si>
    <r>
      <t xml:space="preserve">EVIDENCIA: 
No. FOLIO: </t>
    </r>
    <r>
      <rPr>
        <sz val="11"/>
        <color theme="1"/>
        <rFont val="Arial"/>
        <family val="2"/>
      </rPr>
      <t>señale en este campo el número del folio del documento donde se encuentra registrada la norma incumplida.</t>
    </r>
    <r>
      <rPr>
        <b/>
        <sz val="11"/>
        <color theme="1"/>
        <rFont val="Arial"/>
        <family val="2"/>
      </rPr>
      <t xml:space="preserve">
DOCUMENTO: </t>
    </r>
    <r>
      <rPr>
        <sz val="11"/>
        <color indexed="8"/>
        <rFont val="Arial"/>
        <family val="2"/>
      </rPr>
      <t xml:space="preserve">Inserte el archivo con la imagen exacta donde se encuentra registrada la norma o el procedimiento incumplido, es decir, únicamente la imagen de la página donde se encuentra el nombre del documento o norma y la página o páginas donde puntualmente esta registrada la norma incumplida, rotule el archivo con el nombre del documento. Si debe insertar más de un documento, repita el proceso en las celdas o campos adicionales ubicados al lado derecho.  </t>
    </r>
  </si>
  <si>
    <r>
      <t xml:space="preserve">CONCLUSIÓN: </t>
    </r>
    <r>
      <rPr>
        <sz val="11"/>
        <color indexed="8"/>
        <rFont val="Arial"/>
        <family val="2"/>
      </rPr>
      <t xml:space="preserve">Redacte de forma general la conclusión final sonbre el resultado de la visita de inspección, teniendo en cuenta la calificación acumulada del puntaje obtenido y su ponderación en la matriz de "CALIFICACIÓN DE CUMPLIMIENTO", así mismo, tenga en cuenta los temas o subtemas donde se establecieron incumplimientos. </t>
    </r>
  </si>
  <si>
    <t>Elaboró: GRUPO DE INSPECCIÓN DELEGATURAS FINANCIERA Y ASOCIATIVA</t>
  </si>
  <si>
    <t>SUPERVISIÓN</t>
  </si>
  <si>
    <t>Revisó: Marelvi Hortencia Bernal Nempequ, Bernardo Ortiz Posada</t>
  </si>
  <si>
    <t>Aprobó:  Martha Nury Beltran Misa, Gustavo Serrano Amaya</t>
  </si>
  <si>
    <t>Fecha de creación: Septiembre de 2020</t>
  </si>
  <si>
    <t>INSTRUCTIVO DE DILIGENCIAMIENTO</t>
  </si>
  <si>
    <t>Código: 
FT-SUPE-027
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</si>
</sst>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 #,##0_);_(* \(#,##0\);_(* &quot;-&quot;_);_(@_)"/>
    <numFmt numFmtId="166" formatCode="0.0"/>
    <numFmt numFmtId="167" formatCode="_(* #,##0.0_);_(* \(#,##0.0\);_(* &quot;-&quot;_);_(@_)"/>
    <numFmt numFmtId="168" formatCode="&quot;$&quot;\ #,##0"/>
    <numFmt numFmtId="169" formatCode="_(* #,##0.0_);_(* \(#,##0.0\);_(* &quot;-&quot;?_);_(@_)"/>
  </numFmts>
  <fonts count="28" x14ac:knownFonts="1">
    <font>
      <sz val="11"/>
      <color theme="1"/>
      <name val="Calibri"/>
      <family val="2"/>
      <scheme val="minor"/>
    </font>
    <font>
      <sz val="9"/>
      <name val="Arial"/>
      <family val="2"/>
    </font>
    <font>
      <b/>
      <sz val="9"/>
      <name val="Arial"/>
      <family val="2"/>
    </font>
    <font>
      <b/>
      <sz val="11"/>
      <color indexed="8"/>
      <name val="Arial"/>
      <family val="2"/>
    </font>
    <font>
      <b/>
      <sz val="11"/>
      <name val="Arial"/>
      <family val="2"/>
    </font>
    <font>
      <sz val="11"/>
      <color indexed="8"/>
      <name val="Arial"/>
      <family val="2"/>
    </font>
    <font>
      <sz val="11"/>
      <name val="Arial"/>
      <family val="2"/>
    </font>
    <font>
      <sz val="11"/>
      <color theme="1"/>
      <name val="Calibri"/>
      <family val="2"/>
      <scheme val="minor"/>
    </font>
    <font>
      <sz val="9"/>
      <color theme="1"/>
      <name val="Arial"/>
      <family val="2"/>
    </font>
    <font>
      <b/>
      <sz val="9"/>
      <color theme="1"/>
      <name val="Arial"/>
      <family val="2"/>
    </font>
    <font>
      <sz val="11"/>
      <color theme="1"/>
      <name val="Bodoni MT"/>
      <family val="1"/>
    </font>
    <font>
      <sz val="11"/>
      <color theme="1"/>
      <name val="Arial"/>
      <family val="2"/>
    </font>
    <font>
      <b/>
      <sz val="11"/>
      <color theme="1"/>
      <name val="Arial"/>
      <family val="2"/>
    </font>
    <font>
      <b/>
      <sz val="11"/>
      <color theme="1"/>
      <name val="Calibri"/>
      <family val="2"/>
      <scheme val="minor"/>
    </font>
    <font>
      <sz val="11"/>
      <color rgb="FF00B050"/>
      <name val="Arial"/>
      <family val="2"/>
    </font>
    <font>
      <b/>
      <sz val="11"/>
      <color rgb="FF00B050"/>
      <name val="Arial"/>
      <family val="2"/>
    </font>
    <font>
      <sz val="11"/>
      <color rgb="FFC00000"/>
      <name val="Arial"/>
      <family val="2"/>
    </font>
    <font>
      <b/>
      <sz val="11"/>
      <color rgb="FF000000"/>
      <name val="Arial"/>
      <family val="2"/>
    </font>
    <font>
      <sz val="11"/>
      <color theme="0"/>
      <name val="Arial"/>
      <family val="2"/>
    </font>
    <font>
      <b/>
      <sz val="11"/>
      <color theme="0" tint="-0.14999847407452621"/>
      <name val="Arial"/>
      <family val="2"/>
    </font>
    <font>
      <sz val="9"/>
      <color rgb="FF00B050"/>
      <name val="Arial"/>
      <family val="2"/>
    </font>
    <font>
      <b/>
      <sz val="9"/>
      <color indexed="8"/>
      <name val="Arial"/>
      <family val="2"/>
    </font>
    <font>
      <sz val="9"/>
      <color indexed="8"/>
      <name val="Arial"/>
      <family val="2"/>
    </font>
    <font>
      <sz val="9"/>
      <color rgb="FFFF0000"/>
      <name val="Arial"/>
      <family val="2"/>
    </font>
    <font>
      <sz val="11"/>
      <color theme="0" tint="-0.14999847407452621"/>
      <name val="Arial"/>
      <family val="2"/>
    </font>
    <font>
      <b/>
      <sz val="16"/>
      <color theme="1"/>
      <name val="Arial"/>
      <family val="2"/>
    </font>
    <font>
      <b/>
      <sz val="7"/>
      <name val="Arial"/>
      <family val="2"/>
    </font>
    <font>
      <sz val="7"/>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165" fontId="7" fillId="0" borderId="0" applyFont="0" applyFill="0" applyBorder="0" applyAlignment="0" applyProtection="0"/>
    <xf numFmtId="164" fontId="7" fillId="0" borderId="0" applyFont="0" applyFill="0" applyBorder="0" applyAlignment="0" applyProtection="0"/>
  </cellStyleXfs>
  <cellXfs count="571">
    <xf numFmtId="0" fontId="0" fillId="0" borderId="0" xfId="0"/>
    <xf numFmtId="0" fontId="0" fillId="0" borderId="0" xfId="0" applyAlignment="1">
      <alignment shrinkToFit="1"/>
    </xf>
    <xf numFmtId="0" fontId="10" fillId="0" borderId="0" xfId="0" applyFont="1" applyAlignment="1">
      <alignment horizontal="center"/>
    </xf>
    <xf numFmtId="0" fontId="11" fillId="0" borderId="0" xfId="0" applyFont="1"/>
    <xf numFmtId="0" fontId="11" fillId="0" borderId="0" xfId="0" applyFont="1" applyAlignment="1">
      <alignment horizontal="center" vertical="center"/>
    </xf>
    <xf numFmtId="164" fontId="11" fillId="0" borderId="0" xfId="2" applyFont="1" applyAlignment="1"/>
    <xf numFmtId="0" fontId="4" fillId="0" borderId="0" xfId="0" applyFont="1" applyAlignment="1">
      <alignment vertical="center"/>
    </xf>
    <xf numFmtId="167" fontId="11" fillId="0" borderId="0" xfId="1" applyNumberFormat="1" applyFont="1"/>
    <xf numFmtId="0" fontId="11" fillId="3" borderId="0" xfId="0" applyFont="1" applyFill="1"/>
    <xf numFmtId="0" fontId="11" fillId="0" borderId="0" xfId="0" applyFont="1" applyAlignment="1">
      <alignment horizontal="center"/>
    </xf>
    <xf numFmtId="0" fontId="0" fillId="3" borderId="0" xfId="0" applyFill="1"/>
    <xf numFmtId="0" fontId="12" fillId="3" borderId="0" xfId="0" applyFont="1" applyFill="1" applyAlignment="1">
      <alignment vertical="center" wrapText="1"/>
    </xf>
    <xf numFmtId="0" fontId="12" fillId="0" borderId="0" xfId="0" applyFont="1" applyAlignment="1">
      <alignment horizontal="left" wrapText="1"/>
    </xf>
    <xf numFmtId="0" fontId="12" fillId="0" borderId="14" xfId="0" applyFont="1" applyBorder="1" applyAlignment="1">
      <alignment horizontal="left" wrapText="1"/>
    </xf>
    <xf numFmtId="164" fontId="8" fillId="0" borderId="0" xfId="2" applyFont="1" applyBorder="1" applyAlignment="1">
      <alignment horizontal="left"/>
    </xf>
    <xf numFmtId="0" fontId="11" fillId="0" borderId="15" xfId="0" applyFont="1" applyBorder="1"/>
    <xf numFmtId="0" fontId="6" fillId="0" borderId="0" xfId="0" applyFont="1"/>
    <xf numFmtId="0" fontId="6" fillId="0" borderId="0" xfId="0" applyFont="1" applyAlignment="1">
      <alignment horizontal="center" vertical="center"/>
    </xf>
    <xf numFmtId="167" fontId="6" fillId="0" borderId="0" xfId="0" applyNumberFormat="1" applyFont="1" applyAlignment="1">
      <alignment horizontal="center" vertical="center"/>
    </xf>
    <xf numFmtId="167" fontId="4" fillId="2" borderId="29" xfId="1" applyNumberFormat="1" applyFont="1" applyFill="1" applyBorder="1" applyAlignment="1">
      <alignment horizontal="center" vertical="center"/>
    </xf>
    <xf numFmtId="164" fontId="8" fillId="0" borderId="13" xfId="2" applyFont="1" applyBorder="1" applyAlignment="1">
      <alignment horizontal="center" vertical="center"/>
    </xf>
    <xf numFmtId="164" fontId="8" fillId="0" borderId="0" xfId="2" applyFont="1" applyBorder="1" applyAlignment="1">
      <alignment horizontal="center" vertical="center"/>
    </xf>
    <xf numFmtId="167" fontId="8" fillId="0" borderId="0" xfId="1" applyNumberFormat="1" applyFont="1" applyBorder="1" applyAlignment="1">
      <alignment horizontal="center" vertical="center"/>
    </xf>
    <xf numFmtId="167" fontId="11" fillId="0" borderId="0" xfId="1" applyNumberFormat="1" applyFont="1" applyFill="1" applyBorder="1" applyAlignment="1">
      <alignment horizontal="center" vertical="center"/>
    </xf>
    <xf numFmtId="167" fontId="11" fillId="0" borderId="0" xfId="1" applyNumberFormat="1" applyFont="1" applyAlignment="1">
      <alignment horizontal="center" vertical="center"/>
    </xf>
    <xf numFmtId="1" fontId="16" fillId="3" borderId="0" xfId="0" applyNumberFormat="1" applyFont="1" applyFill="1" applyAlignment="1">
      <alignment horizontal="center" vertical="center"/>
    </xf>
    <xf numFmtId="1" fontId="15" fillId="3" borderId="0" xfId="0" applyNumberFormat="1" applyFont="1" applyFill="1" applyAlignment="1">
      <alignment horizontal="center"/>
    </xf>
    <xf numFmtId="1" fontId="11" fillId="3" borderId="0" xfId="0" applyNumberFormat="1" applyFont="1" applyFill="1" applyAlignment="1">
      <alignment horizontal="center" vertical="center"/>
    </xf>
    <xf numFmtId="0" fontId="12" fillId="2" borderId="33" xfId="0" applyFont="1" applyFill="1" applyBorder="1" applyAlignment="1">
      <alignment horizontal="center" vertical="center" wrapText="1"/>
    </xf>
    <xf numFmtId="169" fontId="18" fillId="3" borderId="0" xfId="0" applyNumberFormat="1" applyFont="1" applyFill="1"/>
    <xf numFmtId="1" fontId="11" fillId="3" borderId="0" xfId="0" applyNumberFormat="1" applyFont="1" applyFill="1"/>
    <xf numFmtId="1" fontId="0" fillId="3" borderId="0" xfId="0" applyNumberFormat="1" applyFill="1"/>
    <xf numFmtId="1" fontId="0" fillId="3" borderId="0" xfId="0" applyNumberFormat="1" applyFill="1" applyAlignment="1">
      <alignment horizontal="center" vertical="center"/>
    </xf>
    <xf numFmtId="1" fontId="14" fillId="3" borderId="0" xfId="0" applyNumberFormat="1" applyFont="1" applyFill="1" applyAlignment="1">
      <alignment horizontal="center" vertical="center"/>
    </xf>
    <xf numFmtId="0" fontId="4" fillId="3" borderId="0" xfId="0" applyFont="1" applyFill="1" applyAlignment="1">
      <alignment vertical="center"/>
    </xf>
    <xf numFmtId="1" fontId="4" fillId="3" borderId="0" xfId="0" applyNumberFormat="1" applyFont="1" applyFill="1" applyAlignment="1">
      <alignment vertical="center"/>
    </xf>
    <xf numFmtId="1" fontId="4" fillId="3" borderId="0" xfId="0" applyNumberFormat="1" applyFont="1" applyFill="1" applyAlignment="1">
      <alignment horizontal="center" vertical="center"/>
    </xf>
    <xf numFmtId="0" fontId="12"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center" vertical="center"/>
    </xf>
    <xf numFmtId="167" fontId="12" fillId="2" borderId="0" xfId="1" applyNumberFormat="1" applyFont="1" applyFill="1" applyBorder="1" applyAlignment="1">
      <alignment horizontal="center" vertical="center"/>
    </xf>
    <xf numFmtId="0" fontId="11" fillId="2" borderId="0" xfId="0" applyFont="1" applyFill="1" applyAlignment="1">
      <alignment horizontal="center" vertical="center"/>
    </xf>
    <xf numFmtId="0" fontId="12" fillId="2" borderId="15" xfId="0" applyFont="1" applyFill="1" applyBorder="1" applyAlignment="1">
      <alignment vertical="center"/>
    </xf>
    <xf numFmtId="0" fontId="12" fillId="2" borderId="34" xfId="0" applyFont="1" applyFill="1" applyBorder="1" applyAlignment="1">
      <alignment horizontal="center" vertical="center" wrapText="1"/>
    </xf>
    <xf numFmtId="167" fontId="12" fillId="2" borderId="35" xfId="1" applyNumberFormat="1" applyFont="1" applyFill="1" applyBorder="1" applyAlignment="1">
      <alignment horizontal="center" vertical="center" wrapText="1"/>
    </xf>
    <xf numFmtId="0" fontId="11" fillId="2" borderId="26" xfId="0" applyFont="1" applyFill="1" applyBorder="1"/>
    <xf numFmtId="0" fontId="12" fillId="2" borderId="19"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8" fillId="0" borderId="38" xfId="0" applyFont="1" applyBorder="1" applyProtection="1">
      <protection locked="0"/>
    </xf>
    <xf numFmtId="0" fontId="8" fillId="0" borderId="40" xfId="0" applyFont="1" applyBorder="1" applyProtection="1">
      <protection locked="0"/>
    </xf>
    <xf numFmtId="0" fontId="12" fillId="2" borderId="32" xfId="0" applyFont="1" applyFill="1" applyBorder="1" applyAlignment="1">
      <alignment vertical="center"/>
    </xf>
    <xf numFmtId="0" fontId="12" fillId="2" borderId="34" xfId="0" applyFont="1" applyFill="1" applyBorder="1" applyAlignment="1">
      <alignment vertical="center"/>
    </xf>
    <xf numFmtId="0" fontId="12" fillId="2" borderId="19" xfId="0" applyFont="1" applyFill="1" applyBorder="1" applyAlignment="1">
      <alignment vertical="center"/>
    </xf>
    <xf numFmtId="0" fontId="12" fillId="2" borderId="29" xfId="0" applyFont="1" applyFill="1" applyBorder="1" applyAlignment="1">
      <alignment vertical="center"/>
    </xf>
    <xf numFmtId="0" fontId="12" fillId="2" borderId="30" xfId="0" applyFont="1" applyFill="1" applyBorder="1" applyAlignment="1">
      <alignment vertical="center"/>
    </xf>
    <xf numFmtId="0" fontId="12" fillId="2" borderId="55" xfId="0" applyFont="1" applyFill="1" applyBorder="1" applyAlignment="1">
      <alignment vertical="center" wrapText="1"/>
    </xf>
    <xf numFmtId="0" fontId="12" fillId="2" borderId="24" xfId="0" applyFont="1" applyFill="1" applyBorder="1" applyAlignment="1">
      <alignment vertical="center" wrapText="1"/>
    </xf>
    <xf numFmtId="0" fontId="12" fillId="2" borderId="25" xfId="0" applyFont="1" applyFill="1" applyBorder="1" applyAlignment="1">
      <alignment vertical="center" wrapText="1"/>
    </xf>
    <xf numFmtId="0" fontId="12" fillId="2" borderId="27" xfId="0" applyFont="1" applyFill="1" applyBorder="1" applyAlignment="1">
      <alignment vertical="center"/>
    </xf>
    <xf numFmtId="0" fontId="12" fillId="2" borderId="21" xfId="0" applyFont="1" applyFill="1" applyBorder="1" applyAlignment="1">
      <alignment vertical="center"/>
    </xf>
    <xf numFmtId="0" fontId="12" fillId="2" borderId="21" xfId="0" applyFont="1" applyFill="1" applyBorder="1" applyAlignment="1">
      <alignment horizontal="center" vertical="center"/>
    </xf>
    <xf numFmtId="167" fontId="12" fillId="2" borderId="21" xfId="1" applyNumberFormat="1" applyFont="1" applyFill="1" applyBorder="1" applyAlignment="1">
      <alignment horizontal="center" vertical="center"/>
    </xf>
    <xf numFmtId="0" fontId="11" fillId="2" borderId="21" xfId="0" applyFont="1" applyFill="1" applyBorder="1" applyAlignment="1">
      <alignment horizontal="center" vertical="center"/>
    </xf>
    <xf numFmtId="0" fontId="12" fillId="2" borderId="26" xfId="0" applyFont="1" applyFill="1" applyBorder="1" applyAlignment="1">
      <alignment horizontal="left" vertical="center"/>
    </xf>
    <xf numFmtId="0" fontId="12" fillId="2" borderId="61" xfId="0" applyFont="1" applyFill="1" applyBorder="1" applyAlignment="1">
      <alignment vertical="center"/>
    </xf>
    <xf numFmtId="0" fontId="12" fillId="2" borderId="61" xfId="0" applyFont="1" applyFill="1" applyBorder="1" applyAlignment="1">
      <alignment horizontal="center" vertical="center"/>
    </xf>
    <xf numFmtId="0" fontId="12" fillId="2" borderId="69" xfId="0" applyFont="1" applyFill="1" applyBorder="1" applyAlignment="1">
      <alignment horizontal="left" vertical="center"/>
    </xf>
    <xf numFmtId="0" fontId="19" fillId="2" borderId="63" xfId="0" applyFont="1" applyFill="1" applyBorder="1" applyAlignment="1">
      <alignment horizontal="center" vertical="center"/>
    </xf>
    <xf numFmtId="167" fontId="19" fillId="2" borderId="63" xfId="0" applyNumberFormat="1" applyFont="1" applyFill="1" applyBorder="1" applyAlignment="1">
      <alignment horizontal="center" vertical="center"/>
    </xf>
    <xf numFmtId="0" fontId="12" fillId="2" borderId="67" xfId="0" applyFont="1" applyFill="1" applyBorder="1" applyAlignment="1">
      <alignment horizontal="left" vertical="center"/>
    </xf>
    <xf numFmtId="167" fontId="4" fillId="2" borderId="63" xfId="1" applyNumberFormat="1" applyFont="1" applyFill="1" applyBorder="1" applyAlignment="1">
      <alignment horizontal="center" vertical="center" wrapText="1"/>
    </xf>
    <xf numFmtId="1" fontId="18" fillId="3" borderId="0" xfId="0" applyNumberFormat="1" applyFont="1" applyFill="1"/>
    <xf numFmtId="1" fontId="18" fillId="3" borderId="0" xfId="0" applyNumberFormat="1" applyFont="1" applyFill="1" applyAlignment="1">
      <alignment horizontal="center" vertical="center"/>
    </xf>
    <xf numFmtId="0" fontId="12" fillId="0" borderId="0" xfId="0" applyFont="1" applyAlignment="1">
      <alignment horizontal="center" vertical="center" wrapText="1"/>
    </xf>
    <xf numFmtId="167" fontId="12" fillId="0" borderId="0" xfId="1" applyNumberFormat="1" applyFont="1" applyBorder="1" applyAlignment="1">
      <alignment horizontal="center" vertical="center" wrapText="1"/>
    </xf>
    <xf numFmtId="0" fontId="8" fillId="3" borderId="0" xfId="0" applyFont="1" applyFill="1"/>
    <xf numFmtId="1" fontId="20" fillId="3" borderId="0" xfId="0" applyNumberFormat="1" applyFont="1" applyFill="1" applyAlignment="1">
      <alignment horizontal="center" vertical="center"/>
    </xf>
    <xf numFmtId="1" fontId="8" fillId="3" borderId="0" xfId="0" applyNumberFormat="1" applyFont="1" applyFill="1" applyAlignment="1">
      <alignment horizontal="center" vertical="center"/>
    </xf>
    <xf numFmtId="0" fontId="8" fillId="0" borderId="70" xfId="0" applyFont="1" applyBorder="1" applyAlignment="1">
      <alignment horizontal="center" vertical="center"/>
    </xf>
    <xf numFmtId="0" fontId="8" fillId="0" borderId="70" xfId="0" applyFont="1" applyBorder="1" applyAlignment="1">
      <alignment horizontal="left" vertical="center" wrapText="1"/>
    </xf>
    <xf numFmtId="0" fontId="8" fillId="0" borderId="49" xfId="0" applyFont="1" applyBorder="1" applyAlignment="1">
      <alignment horizontal="center" vertical="center"/>
    </xf>
    <xf numFmtId="0" fontId="8" fillId="0" borderId="0" xfId="0" applyFont="1"/>
    <xf numFmtId="0" fontId="8" fillId="0" borderId="71" xfId="0" applyFont="1" applyBorder="1" applyAlignment="1">
      <alignment horizontal="center" vertical="center"/>
    </xf>
    <xf numFmtId="0" fontId="8" fillId="0" borderId="71" xfId="0" applyFont="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3" xfId="0" applyFont="1" applyBorder="1" applyAlignment="1">
      <alignment horizontal="lef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9" xfId="0" applyFont="1" applyFill="1" applyBorder="1" applyAlignment="1">
      <alignment vertical="center" wrapText="1"/>
    </xf>
    <xf numFmtId="0" fontId="8" fillId="3" borderId="16" xfId="0" applyFont="1" applyFill="1" applyBorder="1" applyAlignment="1">
      <alignment vertical="center" wrapText="1"/>
    </xf>
    <xf numFmtId="0" fontId="11" fillId="2" borderId="0" xfId="0" applyFont="1" applyFill="1"/>
    <xf numFmtId="0" fontId="12" fillId="2" borderId="0" xfId="0" applyFont="1" applyFill="1" applyAlignment="1">
      <alignment horizontal="left" wrapText="1"/>
    </xf>
    <xf numFmtId="0" fontId="11" fillId="2" borderId="0" xfId="0" applyFont="1" applyFill="1" applyAlignment="1">
      <alignment horizontal="left" wrapText="1"/>
    </xf>
    <xf numFmtId="0" fontId="11" fillId="2" borderId="15" xfId="0" applyFont="1" applyFill="1" applyBorder="1" applyAlignment="1">
      <alignment horizontal="left"/>
    </xf>
    <xf numFmtId="167" fontId="8" fillId="3" borderId="0" xfId="1" applyNumberFormat="1" applyFont="1" applyFill="1" applyBorder="1"/>
    <xf numFmtId="165" fontId="8" fillId="3" borderId="0" xfId="1" applyFont="1" applyFill="1" applyBorder="1"/>
    <xf numFmtId="2" fontId="8" fillId="3" borderId="0" xfId="0" applyNumberFormat="1" applyFont="1" applyFill="1"/>
    <xf numFmtId="0" fontId="8" fillId="0" borderId="0" xfId="0" applyFont="1" applyAlignment="1">
      <alignment horizontal="center" vertical="center"/>
    </xf>
    <xf numFmtId="0" fontId="12" fillId="2" borderId="3" xfId="0" applyFont="1" applyFill="1" applyBorder="1"/>
    <xf numFmtId="0" fontId="12" fillId="2" borderId="28" xfId="0" applyFont="1" applyFill="1" applyBorder="1"/>
    <xf numFmtId="0" fontId="12" fillId="2" borderId="46" xfId="0" applyFont="1" applyFill="1" applyBorder="1" applyAlignment="1">
      <alignment vertical="center" wrapText="1"/>
    </xf>
    <xf numFmtId="0" fontId="12" fillId="2" borderId="24" xfId="0" applyFont="1" applyFill="1" applyBorder="1" applyAlignment="1">
      <alignment vertical="center"/>
    </xf>
    <xf numFmtId="0" fontId="8" fillId="0" borderId="63" xfId="0" applyFont="1" applyBorder="1" applyAlignment="1">
      <alignment horizontal="center" vertical="center"/>
    </xf>
    <xf numFmtId="0" fontId="8" fillId="3" borderId="5" xfId="0" applyFont="1" applyFill="1" applyBorder="1" applyAlignment="1">
      <alignment vertical="center" wrapText="1"/>
    </xf>
    <xf numFmtId="0" fontId="8" fillId="3" borderId="1" xfId="0" applyFont="1" applyFill="1" applyBorder="1" applyAlignment="1">
      <alignment vertical="center"/>
    </xf>
    <xf numFmtId="0" fontId="12" fillId="2" borderId="19" xfId="0" applyFont="1" applyFill="1" applyBorder="1" applyAlignment="1">
      <alignment horizontal="left" vertical="center"/>
    </xf>
    <xf numFmtId="0" fontId="12" fillId="2" borderId="30" xfId="0" applyFont="1" applyFill="1" applyBorder="1" applyAlignment="1">
      <alignment horizontal="left" vertical="center"/>
    </xf>
    <xf numFmtId="0" fontId="11" fillId="2" borderId="29" xfId="0" applyFont="1" applyFill="1" applyBorder="1" applyAlignment="1">
      <alignment horizontal="center" vertical="center"/>
    </xf>
    <xf numFmtId="0" fontId="12" fillId="2" borderId="29" xfId="0" applyFont="1" applyFill="1" applyBorder="1" applyAlignment="1">
      <alignment horizontal="left" wrapText="1"/>
    </xf>
    <xf numFmtId="0" fontId="11" fillId="2" borderId="29" xfId="0" applyFont="1" applyFill="1" applyBorder="1" applyAlignment="1">
      <alignment horizontal="left" wrapText="1"/>
    </xf>
    <xf numFmtId="0" fontId="12" fillId="2" borderId="63" xfId="0" applyFont="1" applyFill="1" applyBorder="1"/>
    <xf numFmtId="0" fontId="12" fillId="2" borderId="19" xfId="0" applyFont="1" applyFill="1" applyBorder="1"/>
    <xf numFmtId="0" fontId="8" fillId="3" borderId="70" xfId="0" applyFont="1" applyFill="1" applyBorder="1" applyAlignment="1">
      <alignment vertical="center" wrapText="1"/>
    </xf>
    <xf numFmtId="0" fontId="8" fillId="3" borderId="73" xfId="0" applyFont="1" applyFill="1" applyBorder="1" applyAlignment="1">
      <alignment horizontal="justify" vertical="center" wrapText="1"/>
    </xf>
    <xf numFmtId="0" fontId="12" fillId="2" borderId="32" xfId="0" applyFont="1" applyFill="1" applyBorder="1" applyAlignment="1">
      <alignment horizontal="left" vertical="center"/>
    </xf>
    <xf numFmtId="0" fontId="12" fillId="2" borderId="24" xfId="0" applyFont="1" applyFill="1" applyBorder="1" applyAlignment="1">
      <alignment horizontal="left" vertical="center"/>
    </xf>
    <xf numFmtId="0" fontId="11" fillId="2" borderId="24" xfId="0" applyFont="1" applyFill="1" applyBorder="1" applyAlignment="1">
      <alignment horizontal="center" vertical="center"/>
    </xf>
    <xf numFmtId="166" fontId="8" fillId="3" borderId="0" xfId="0" applyNumberFormat="1" applyFont="1" applyFill="1"/>
    <xf numFmtId="0" fontId="8" fillId="0" borderId="70" xfId="0" applyFont="1" applyBorder="1" applyAlignment="1">
      <alignment vertical="center" wrapText="1"/>
    </xf>
    <xf numFmtId="0" fontId="8" fillId="0" borderId="71" xfId="0" applyFont="1" applyBorder="1" applyAlignment="1">
      <alignment vertical="center" wrapText="1"/>
    </xf>
    <xf numFmtId="0" fontId="12" fillId="2" borderId="58" xfId="0" applyFont="1" applyFill="1" applyBorder="1"/>
    <xf numFmtId="0" fontId="8" fillId="3" borderId="63" xfId="0" applyFont="1" applyFill="1" applyBorder="1" applyAlignment="1">
      <alignment horizontal="justify" vertical="top" wrapText="1"/>
    </xf>
    <xf numFmtId="0" fontId="8" fillId="3" borderId="73" xfId="0" applyFont="1" applyFill="1" applyBorder="1" applyAlignment="1">
      <alignment vertical="center" wrapText="1"/>
    </xf>
    <xf numFmtId="0" fontId="12" fillId="2" borderId="30" xfId="0" applyFont="1" applyFill="1" applyBorder="1"/>
    <xf numFmtId="0" fontId="12" fillId="2" borderId="29" xfId="0" applyFont="1" applyFill="1" applyBorder="1"/>
    <xf numFmtId="0" fontId="8" fillId="3" borderId="70" xfId="0" applyFont="1" applyFill="1" applyBorder="1" applyAlignment="1">
      <alignment horizontal="justify" vertical="center" wrapText="1"/>
    </xf>
    <xf numFmtId="0" fontId="8" fillId="0" borderId="31" xfId="0" applyFont="1" applyBorder="1" applyAlignment="1">
      <alignment horizontal="justify" vertical="center"/>
    </xf>
    <xf numFmtId="0" fontId="8" fillId="0" borderId="57" xfId="0" applyFont="1" applyBorder="1" applyAlignment="1">
      <alignment horizontal="justify" vertical="center"/>
    </xf>
    <xf numFmtId="0" fontId="8" fillId="0" borderId="64" xfId="0" applyFont="1" applyBorder="1" applyAlignment="1">
      <alignment horizontal="justify" vertical="center"/>
    </xf>
    <xf numFmtId="167" fontId="12" fillId="2" borderId="29" xfId="1" applyNumberFormat="1" applyFont="1" applyFill="1" applyBorder="1" applyAlignment="1">
      <alignment horizontal="center" vertical="center"/>
    </xf>
    <xf numFmtId="164" fontId="6" fillId="2" borderId="29" xfId="2" applyFont="1" applyFill="1" applyBorder="1" applyAlignment="1">
      <alignment vertical="center" wrapText="1"/>
    </xf>
    <xf numFmtId="0" fontId="12" fillId="2" borderId="29" xfId="0" applyFont="1" applyFill="1" applyBorder="1" applyAlignment="1">
      <alignment horizontal="center"/>
    </xf>
    <xf numFmtId="0" fontId="11" fillId="2" borderId="30" xfId="0" applyFont="1" applyFill="1" applyBorder="1"/>
    <xf numFmtId="0" fontId="23" fillId="3" borderId="0" xfId="0" applyFont="1" applyFill="1"/>
    <xf numFmtId="1" fontId="23" fillId="3" borderId="0" xfId="0" applyNumberFormat="1" applyFont="1" applyFill="1" applyAlignment="1">
      <alignment horizontal="center" vertical="center"/>
    </xf>
    <xf numFmtId="0" fontId="23" fillId="0" borderId="0" xfId="0" applyFont="1"/>
    <xf numFmtId="0" fontId="8" fillId="0" borderId="21" xfId="0" applyFont="1" applyBorder="1" applyAlignment="1">
      <alignment horizontal="justify" vertical="top" wrapText="1"/>
    </xf>
    <xf numFmtId="0" fontId="8" fillId="3" borderId="3" xfId="0" applyFont="1" applyFill="1" applyBorder="1" applyAlignment="1">
      <alignment horizontal="justify" vertical="top" wrapText="1"/>
    </xf>
    <xf numFmtId="0" fontId="8" fillId="3" borderId="9" xfId="0" applyFont="1" applyFill="1" applyBorder="1" applyAlignment="1">
      <alignment horizontal="justify" vertical="top" wrapText="1"/>
    </xf>
    <xf numFmtId="0" fontId="1" fillId="3" borderId="61" xfId="0" applyFont="1" applyFill="1" applyBorder="1" applyAlignment="1">
      <alignment horizontal="justify" vertical="top" wrapText="1"/>
    </xf>
    <xf numFmtId="0" fontId="8" fillId="0" borderId="70" xfId="0" applyFont="1" applyBorder="1" applyAlignment="1">
      <alignment horizontal="center" vertical="center" wrapText="1"/>
    </xf>
    <xf numFmtId="0" fontId="8" fillId="0" borderId="50" xfId="0" applyFont="1" applyBorder="1" applyAlignment="1">
      <alignment horizontal="center" vertical="center"/>
    </xf>
    <xf numFmtId="0" fontId="8" fillId="3" borderId="50" xfId="0" applyFont="1" applyFill="1" applyBorder="1" applyAlignment="1">
      <alignment horizontal="justify" vertical="top" wrapText="1"/>
    </xf>
    <xf numFmtId="167" fontId="24" fillId="2" borderId="63" xfId="0" applyNumberFormat="1" applyFont="1" applyFill="1" applyBorder="1" applyAlignment="1">
      <alignment horizontal="center" vertical="center"/>
    </xf>
    <xf numFmtId="0" fontId="8" fillId="3" borderId="27" xfId="0" applyFont="1" applyFill="1" applyBorder="1" applyAlignment="1">
      <alignment horizontal="justify" vertical="top" wrapText="1"/>
    </xf>
    <xf numFmtId="0" fontId="8" fillId="3" borderId="57" xfId="0" applyFont="1" applyFill="1" applyBorder="1" applyAlignment="1">
      <alignment horizontal="justify" vertical="top" wrapText="1"/>
    </xf>
    <xf numFmtId="0" fontId="8" fillId="3" borderId="64" xfId="0" applyFont="1" applyFill="1" applyBorder="1" applyAlignment="1">
      <alignment horizontal="justify" vertical="top" wrapText="1"/>
    </xf>
    <xf numFmtId="0" fontId="12" fillId="2" borderId="24" xfId="0" applyFont="1" applyFill="1" applyBorder="1"/>
    <xf numFmtId="0" fontId="11" fillId="2" borderId="30" xfId="0" applyFont="1" applyFill="1" applyBorder="1" applyAlignment="1">
      <alignment horizontal="justify" vertical="top" wrapText="1"/>
    </xf>
    <xf numFmtId="0" fontId="12" fillId="2" borderId="25" xfId="0" applyFont="1" applyFill="1" applyBorder="1"/>
    <xf numFmtId="0" fontId="12" fillId="2" borderId="21" xfId="0" applyFont="1" applyFill="1" applyBorder="1"/>
    <xf numFmtId="0" fontId="8" fillId="0" borderId="7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0" xfId="0" applyFont="1" applyBorder="1" applyAlignment="1">
      <alignment horizontal="justify" vertical="center" wrapText="1"/>
    </xf>
    <xf numFmtId="0" fontId="8" fillId="0" borderId="73" xfId="0" applyFont="1" applyBorder="1" applyAlignment="1">
      <alignment horizontal="justify" vertical="center" wrapText="1"/>
    </xf>
    <xf numFmtId="0" fontId="8" fillId="0" borderId="49" xfId="0" applyFont="1" applyBorder="1" applyAlignment="1">
      <alignment horizontal="justify" vertical="center" wrapText="1"/>
    </xf>
    <xf numFmtId="0" fontId="8" fillId="0" borderId="76" xfId="0" applyFont="1" applyBorder="1" applyAlignment="1">
      <alignment horizontal="justify" vertical="center" wrapText="1"/>
    </xf>
    <xf numFmtId="167" fontId="19" fillId="2" borderId="63" xfId="0" applyNumberFormat="1"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19" xfId="0" applyFont="1" applyBorder="1" applyAlignment="1">
      <alignment horizontal="justify" vertical="center" wrapText="1"/>
    </xf>
    <xf numFmtId="0" fontId="8" fillId="0" borderId="71" xfId="0" applyFont="1" applyBorder="1" applyAlignment="1">
      <alignment horizontal="center" vertical="center" wrapText="1"/>
    </xf>
    <xf numFmtId="0" fontId="19" fillId="2" borderId="63" xfId="0" applyFont="1" applyFill="1" applyBorder="1" applyAlignment="1">
      <alignment horizontal="center" vertical="center" wrapText="1"/>
    </xf>
    <xf numFmtId="0" fontId="8" fillId="0" borderId="70" xfId="0" applyFont="1" applyBorder="1" applyAlignment="1">
      <alignment horizontal="justify" vertical="top" wrapText="1"/>
    </xf>
    <xf numFmtId="0" fontId="8" fillId="0" borderId="73" xfId="0" applyFont="1" applyBorder="1" applyAlignment="1">
      <alignment horizontal="justify" vertical="top" wrapText="1"/>
    </xf>
    <xf numFmtId="0" fontId="11" fillId="2" borderId="30" xfId="0" applyFont="1" applyFill="1" applyBorder="1" applyAlignment="1">
      <alignment wrapText="1"/>
    </xf>
    <xf numFmtId="167" fontId="4" fillId="2" borderId="51" xfId="1" applyNumberFormat="1" applyFont="1" applyFill="1" applyBorder="1" applyAlignment="1">
      <alignment horizontal="center" vertical="center" wrapText="1"/>
    </xf>
    <xf numFmtId="167" fontId="6" fillId="2" borderId="5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2" borderId="25" xfId="0" applyFont="1" applyFill="1" applyBorder="1" applyAlignment="1">
      <alignment horizontal="center" vertical="center"/>
    </xf>
    <xf numFmtId="0" fontId="4" fillId="3" borderId="63" xfId="0" applyFont="1" applyFill="1" applyBorder="1" applyAlignment="1">
      <alignment horizontal="center" vertical="center" wrapText="1"/>
    </xf>
    <xf numFmtId="0" fontId="25" fillId="0" borderId="2" xfId="0" applyFont="1" applyBorder="1" applyAlignment="1">
      <alignment horizontal="center" vertical="center"/>
    </xf>
    <xf numFmtId="0" fontId="5" fillId="0" borderId="2" xfId="0" applyFont="1" applyBorder="1" applyAlignment="1">
      <alignment horizontal="justify" vertical="justify" wrapText="1"/>
    </xf>
    <xf numFmtId="0" fontId="11" fillId="0" borderId="2" xfId="0" applyFont="1" applyBorder="1" applyAlignment="1">
      <alignment horizontal="justify" vertical="justify" wrapText="1"/>
    </xf>
    <xf numFmtId="0" fontId="13" fillId="4" borderId="2" xfId="0" applyFont="1" applyFill="1" applyBorder="1" applyAlignment="1">
      <alignment horizontal="justify" vertical="justify" wrapText="1"/>
    </xf>
    <xf numFmtId="0" fontId="11" fillId="0" borderId="2" xfId="0" applyFont="1" applyBorder="1"/>
    <xf numFmtId="0" fontId="11" fillId="0" borderId="2" xfId="0" applyFont="1" applyBorder="1" applyAlignment="1">
      <alignment vertical="top"/>
    </xf>
    <xf numFmtId="0" fontId="11" fillId="0" borderId="2" xfId="0" applyFont="1" applyBorder="1" applyAlignment="1">
      <alignment vertical="top" wrapText="1"/>
    </xf>
    <xf numFmtId="0" fontId="5" fillId="0" borderId="2" xfId="0" applyFont="1" applyBorder="1" applyAlignment="1">
      <alignment vertical="top" wrapText="1"/>
    </xf>
    <xf numFmtId="0" fontId="12" fillId="0" borderId="2" xfId="0" applyFont="1" applyBorder="1" applyAlignment="1">
      <alignment horizontal="justify" vertical="top" wrapText="1"/>
    </xf>
    <xf numFmtId="0" fontId="11" fillId="0" borderId="2" xfId="0" applyFont="1" applyBorder="1" applyAlignment="1">
      <alignment horizontal="left" vertical="top" wrapText="1"/>
    </xf>
    <xf numFmtId="0" fontId="12" fillId="2" borderId="16" xfId="0" applyFont="1" applyFill="1" applyBorder="1" applyAlignment="1">
      <alignment vertical="center"/>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164" fontId="8" fillId="0" borderId="3" xfId="2" applyFont="1" applyFill="1" applyBorder="1" applyAlignment="1" applyProtection="1">
      <alignment vertical="center"/>
      <protection locked="0"/>
    </xf>
    <xf numFmtId="0" fontId="8" fillId="0" borderId="70" xfId="0" applyFont="1" applyBorder="1" applyAlignment="1" applyProtection="1">
      <alignment horizontal="center" vertical="center"/>
      <protection locked="0"/>
    </xf>
    <xf numFmtId="0" fontId="9" fillId="0" borderId="3" xfId="0" applyFont="1" applyBorder="1" applyAlignment="1" applyProtection="1">
      <alignment vertical="center"/>
      <protection locked="0"/>
    </xf>
    <xf numFmtId="0" fontId="9" fillId="0" borderId="36" xfId="0" applyFont="1" applyBorder="1" applyAlignment="1" applyProtection="1">
      <alignment vertical="center"/>
      <protection locked="0"/>
    </xf>
    <xf numFmtId="0" fontId="9" fillId="0" borderId="37"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8" fillId="0" borderId="6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0" fontId="9" fillId="0" borderId="39"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40" xfId="0" applyFont="1" applyBorder="1" applyAlignment="1" applyProtection="1">
      <alignment vertical="center"/>
      <protection locked="0"/>
    </xf>
    <xf numFmtId="0" fontId="8" fillId="0" borderId="34"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164" fontId="1" fillId="2" borderId="27" xfId="2" applyFont="1" applyFill="1" applyBorder="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70" xfId="0" applyFont="1" applyBorder="1" applyProtection="1">
      <protection locked="0"/>
    </xf>
    <xf numFmtId="0" fontId="8" fillId="0" borderId="36" xfId="0" applyFont="1" applyBorder="1" applyAlignment="1" applyProtection="1">
      <alignment horizontal="center"/>
      <protection locked="0"/>
    </xf>
    <xf numFmtId="0" fontId="8" fillId="0" borderId="37" xfId="0" applyFont="1" applyBorder="1" applyAlignment="1" applyProtection="1">
      <alignment horizontal="center"/>
      <protection locked="0"/>
    </xf>
    <xf numFmtId="164" fontId="1" fillId="0" borderId="57" xfId="2" applyFont="1" applyFill="1" applyBorder="1" applyAlignment="1" applyProtection="1">
      <alignment vertical="center" wrapText="1"/>
      <protection locked="0"/>
    </xf>
    <xf numFmtId="0" fontId="8" fillId="0" borderId="57" xfId="0" applyFont="1" applyBorder="1" applyAlignment="1" applyProtection="1">
      <alignment horizontal="center" vertical="center"/>
      <protection locked="0"/>
    </xf>
    <xf numFmtId="0" fontId="8" fillId="0" borderId="71" xfId="0" applyFont="1" applyBorder="1" applyProtection="1">
      <protection locked="0"/>
    </xf>
    <xf numFmtId="0" fontId="8" fillId="0" borderId="9" xfId="0" applyFont="1" applyBorder="1" applyProtection="1">
      <protection locked="0"/>
    </xf>
    <xf numFmtId="0" fontId="8" fillId="0" borderId="39" xfId="0" applyFont="1" applyBorder="1" applyAlignment="1" applyProtection="1">
      <alignment horizontal="center"/>
      <protection locked="0"/>
    </xf>
    <xf numFmtId="0" fontId="8" fillId="0" borderId="2" xfId="0" applyFont="1" applyBorder="1" applyAlignment="1" applyProtection="1">
      <alignment horizontal="center"/>
      <protection locked="0"/>
    </xf>
    <xf numFmtId="164" fontId="1" fillId="2" borderId="57" xfId="2" applyFont="1" applyFill="1" applyBorder="1" applyAlignment="1" applyProtection="1">
      <alignment vertical="center" wrapText="1"/>
      <protection locked="0"/>
    </xf>
    <xf numFmtId="164" fontId="1" fillId="2" borderId="64" xfId="2" applyFont="1" applyFill="1" applyBorder="1" applyAlignment="1" applyProtection="1">
      <alignment vertical="center" wrapText="1"/>
      <protection locked="0"/>
    </xf>
    <xf numFmtId="0" fontId="8" fillId="0" borderId="64" xfId="0" applyFont="1" applyBorder="1" applyAlignment="1" applyProtection="1">
      <alignment horizontal="center" vertical="center"/>
      <protection locked="0"/>
    </xf>
    <xf numFmtId="0" fontId="8" fillId="0" borderId="73" xfId="0" applyFont="1" applyBorder="1" applyProtection="1">
      <protection locked="0"/>
    </xf>
    <xf numFmtId="0" fontId="8" fillId="0" borderId="61" xfId="0" applyFont="1" applyBorder="1" applyProtection="1">
      <protection locked="0"/>
    </xf>
    <xf numFmtId="0" fontId="8" fillId="0" borderId="47" xfId="0" applyFont="1" applyBorder="1" applyAlignment="1" applyProtection="1">
      <alignment horizontal="center"/>
      <protection locked="0"/>
    </xf>
    <xf numFmtId="0" fontId="8" fillId="0" borderId="42" xfId="0" applyFont="1" applyBorder="1" applyAlignment="1" applyProtection="1">
      <alignment horizontal="center"/>
      <protection locked="0"/>
    </xf>
    <xf numFmtId="0" fontId="8" fillId="0" borderId="48" xfId="0" applyFont="1" applyBorder="1" applyProtection="1">
      <protection locked="0"/>
    </xf>
    <xf numFmtId="164" fontId="1" fillId="0" borderId="27" xfId="2" applyFont="1" applyFill="1" applyBorder="1" applyAlignment="1" applyProtection="1">
      <alignment vertical="center" wrapText="1"/>
      <protection locked="0"/>
    </xf>
    <xf numFmtId="0" fontId="9" fillId="0" borderId="21" xfId="0" applyFont="1" applyBorder="1" applyAlignment="1" applyProtection="1">
      <alignment wrapText="1"/>
      <protection locked="0"/>
    </xf>
    <xf numFmtId="0" fontId="9" fillId="0" borderId="37" xfId="0" applyFont="1" applyBorder="1" applyAlignment="1" applyProtection="1">
      <alignment horizontal="center" wrapText="1"/>
      <protection locked="0"/>
    </xf>
    <xf numFmtId="0" fontId="9" fillId="0" borderId="38" xfId="0" applyFont="1" applyBorder="1" applyAlignment="1" applyProtection="1">
      <alignment wrapText="1"/>
      <protection locked="0"/>
    </xf>
    <xf numFmtId="0" fontId="9" fillId="0" borderId="9" xfId="0" applyFont="1" applyBorder="1" applyAlignment="1" applyProtection="1">
      <alignment wrapText="1"/>
      <protection locked="0"/>
    </xf>
    <xf numFmtId="0" fontId="9" fillId="0" borderId="2" xfId="0" applyFont="1" applyBorder="1" applyAlignment="1" applyProtection="1">
      <alignment horizontal="center" wrapText="1"/>
      <protection locked="0"/>
    </xf>
    <xf numFmtId="0" fontId="9" fillId="0" borderId="40" xfId="0" applyFont="1" applyBorder="1" applyAlignment="1" applyProtection="1">
      <alignment wrapText="1"/>
      <protection locked="0"/>
    </xf>
    <xf numFmtId="164" fontId="1" fillId="0" borderId="64" xfId="2" applyFont="1" applyFill="1" applyBorder="1" applyAlignment="1" applyProtection="1">
      <alignment vertical="center" wrapText="1"/>
      <protection locked="0"/>
    </xf>
    <xf numFmtId="0" fontId="9" fillId="0" borderId="61" xfId="0" applyFont="1" applyBorder="1" applyAlignment="1" applyProtection="1">
      <alignment wrapText="1"/>
      <protection locked="0"/>
    </xf>
    <xf numFmtId="0" fontId="9" fillId="0" borderId="42" xfId="0" applyFont="1" applyBorder="1" applyAlignment="1" applyProtection="1">
      <alignment horizontal="center" wrapText="1"/>
      <protection locked="0"/>
    </xf>
    <xf numFmtId="0" fontId="9" fillId="0" borderId="48" xfId="0" applyFont="1" applyBorder="1" applyAlignment="1" applyProtection="1">
      <alignment wrapText="1"/>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164" fontId="1" fillId="0" borderId="63" xfId="2" applyFont="1" applyFill="1" applyBorder="1" applyAlignment="1" applyProtection="1">
      <alignment vertical="center" wrapText="1"/>
      <protection locked="0"/>
    </xf>
    <xf numFmtId="0" fontId="8" fillId="0" borderId="0" xfId="0" applyFont="1" applyAlignment="1" applyProtection="1">
      <alignment horizontal="center" vertical="center"/>
      <protection locked="0"/>
    </xf>
    <xf numFmtId="164" fontId="1" fillId="0" borderId="0" xfId="2" applyFont="1" applyFill="1" applyBorder="1" applyAlignment="1" applyProtection="1">
      <alignment vertical="center" wrapText="1"/>
      <protection locked="0"/>
    </xf>
    <xf numFmtId="0" fontId="8" fillId="0" borderId="51" xfId="0" applyFont="1" applyBorder="1" applyAlignment="1" applyProtection="1">
      <alignment horizontal="center" vertical="center"/>
      <protection locked="0"/>
    </xf>
    <xf numFmtId="0" fontId="8" fillId="0" borderId="0" xfId="0" applyFont="1" applyProtection="1">
      <protection locked="0"/>
    </xf>
    <xf numFmtId="0" fontId="8" fillId="0" borderId="68" xfId="0" applyFont="1" applyBorder="1" applyAlignment="1" applyProtection="1">
      <alignment horizontal="center"/>
      <protection locked="0"/>
    </xf>
    <xf numFmtId="0" fontId="8" fillId="0" borderId="69" xfId="0" applyFont="1" applyBorder="1" applyProtection="1">
      <protection locked="0"/>
    </xf>
    <xf numFmtId="164" fontId="1" fillId="0" borderId="5" xfId="2" applyFont="1" applyFill="1" applyBorder="1" applyAlignment="1" applyProtection="1">
      <alignment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Protection="1">
      <protection locked="0"/>
    </xf>
    <xf numFmtId="164" fontId="1" fillId="0" borderId="2" xfId="2" applyFont="1" applyFill="1" applyBorder="1" applyAlignment="1" applyProtection="1">
      <alignment vertical="center" wrapText="1"/>
      <protection locked="0"/>
    </xf>
    <xf numFmtId="0" fontId="8" fillId="0" borderId="6" xfId="0" applyFont="1" applyBorder="1" applyAlignment="1" applyProtection="1">
      <alignment horizontal="center" vertical="center"/>
      <protection locked="0"/>
    </xf>
    <xf numFmtId="0" fontId="8" fillId="0" borderId="2" xfId="0" applyFont="1" applyBorder="1" applyProtection="1">
      <protection locked="0"/>
    </xf>
    <xf numFmtId="0" fontId="8" fillId="0" borderId="11" xfId="0" applyFont="1" applyBorder="1" applyAlignment="1" applyProtection="1">
      <alignment horizontal="center" vertical="center"/>
      <protection locked="0"/>
    </xf>
    <xf numFmtId="164" fontId="1" fillId="0" borderId="1" xfId="2" applyFont="1" applyFill="1" applyBorder="1" applyAlignment="1" applyProtection="1">
      <alignment vertical="center" wrapText="1"/>
      <protection locked="0"/>
    </xf>
    <xf numFmtId="0" fontId="8" fillId="0" borderId="7" xfId="0" applyFont="1" applyBorder="1" applyAlignment="1" applyProtection="1">
      <alignment horizontal="center" vertical="center"/>
      <protection locked="0"/>
    </xf>
    <xf numFmtId="0" fontId="8" fillId="0" borderId="1" xfId="0" applyFont="1" applyBorder="1" applyProtection="1">
      <protection locked="0"/>
    </xf>
    <xf numFmtId="164" fontId="1" fillId="0" borderId="31" xfId="2" applyFont="1" applyFill="1" applyBorder="1" applyAlignment="1" applyProtection="1">
      <alignment vertical="center" wrapText="1"/>
      <protection locked="0"/>
    </xf>
    <xf numFmtId="0" fontId="8" fillId="0" borderId="63" xfId="0" applyFont="1" applyBorder="1" applyAlignment="1" applyProtection="1">
      <alignment horizontal="center" vertical="center"/>
      <protection locked="0"/>
    </xf>
    <xf numFmtId="0" fontId="8" fillId="0" borderId="22" xfId="0" applyFont="1" applyBorder="1" applyProtection="1">
      <protection locked="0"/>
    </xf>
    <xf numFmtId="0" fontId="8" fillId="0" borderId="72" xfId="0" applyFont="1" applyBorder="1" applyAlignment="1" applyProtection="1">
      <alignment horizontal="center" vertical="center"/>
      <protection locked="0"/>
    </xf>
    <xf numFmtId="164" fontId="1" fillId="0" borderId="28" xfId="2" applyFont="1" applyFill="1" applyBorder="1" applyAlignment="1" applyProtection="1">
      <alignment vertical="center" wrapText="1"/>
      <protection locked="0"/>
    </xf>
    <xf numFmtId="0" fontId="8" fillId="0" borderId="3" xfId="0" applyFont="1" applyBorder="1" applyProtection="1">
      <protection locked="0"/>
    </xf>
    <xf numFmtId="164" fontId="1" fillId="0" borderId="45" xfId="2" applyFont="1" applyFill="1" applyBorder="1" applyAlignment="1" applyProtection="1">
      <alignment vertical="center" wrapText="1"/>
      <protection locked="0"/>
    </xf>
    <xf numFmtId="0" fontId="8" fillId="0" borderId="76" xfId="0" applyFont="1" applyBorder="1" applyAlignment="1" applyProtection="1">
      <alignment horizontal="center" vertical="center"/>
      <protection locked="0"/>
    </xf>
    <xf numFmtId="0" fontId="8" fillId="0" borderId="16" xfId="0" applyFont="1" applyBorder="1" applyProtection="1">
      <protection locked="0"/>
    </xf>
    <xf numFmtId="0" fontId="8" fillId="0" borderId="14" xfId="0" applyFont="1" applyBorder="1" applyAlignment="1" applyProtection="1">
      <alignment horizontal="center" vertical="center"/>
      <protection locked="0"/>
    </xf>
    <xf numFmtId="164" fontId="1" fillId="0" borderId="19" xfId="2" applyFont="1" applyFill="1" applyBorder="1" applyAlignment="1" applyProtection="1">
      <alignment vertical="center" wrapText="1"/>
      <protection locked="0"/>
    </xf>
    <xf numFmtId="164" fontId="1" fillId="0" borderId="70" xfId="2" applyFont="1" applyFill="1" applyBorder="1" applyAlignment="1" applyProtection="1">
      <alignment vertical="center" wrapText="1"/>
      <protection locked="0"/>
    </xf>
    <xf numFmtId="0" fontId="8" fillId="0" borderId="58" xfId="0" applyFont="1" applyBorder="1" applyAlignment="1" applyProtection="1">
      <alignment horizontal="center" vertical="center"/>
      <protection locked="0"/>
    </xf>
    <xf numFmtId="0" fontId="9" fillId="0" borderId="3" xfId="0" applyFont="1" applyBorder="1" applyProtection="1">
      <protection locked="0"/>
    </xf>
    <xf numFmtId="164" fontId="1" fillId="0" borderId="71" xfId="2" applyFont="1" applyFill="1" applyBorder="1" applyAlignment="1" applyProtection="1">
      <alignment vertical="center" wrapText="1"/>
      <protection locked="0"/>
    </xf>
    <xf numFmtId="0" fontId="8" fillId="0" borderId="20" xfId="0" applyFont="1" applyBorder="1" applyAlignment="1" applyProtection="1">
      <alignment horizontal="center" vertical="center"/>
      <protection locked="0"/>
    </xf>
    <xf numFmtId="0" fontId="9" fillId="0" borderId="9" xfId="0" applyFont="1" applyBorder="1" applyProtection="1">
      <protection locked="0"/>
    </xf>
    <xf numFmtId="0" fontId="9" fillId="0" borderId="2" xfId="0" applyFont="1" applyBorder="1" applyAlignment="1" applyProtection="1">
      <alignment horizontal="center"/>
      <protection locked="0"/>
    </xf>
    <xf numFmtId="0" fontId="9" fillId="0" borderId="40" xfId="0" applyFont="1" applyBorder="1" applyProtection="1">
      <protection locked="0"/>
    </xf>
    <xf numFmtId="164" fontId="1" fillId="0" borderId="73" xfId="2" applyFont="1" applyFill="1" applyBorder="1" applyAlignment="1" applyProtection="1">
      <alignment vertical="center" wrapText="1"/>
      <protection locked="0"/>
    </xf>
    <xf numFmtId="0" fontId="8" fillId="0" borderId="65" xfId="0" applyFont="1" applyBorder="1" applyAlignment="1" applyProtection="1">
      <alignment horizontal="center" vertical="center"/>
      <protection locked="0"/>
    </xf>
    <xf numFmtId="0" fontId="9" fillId="0" borderId="61" xfId="0" applyFont="1" applyBorder="1" applyProtection="1">
      <protection locked="0"/>
    </xf>
    <xf numFmtId="0" fontId="9" fillId="0" borderId="42" xfId="0" applyFont="1" applyBorder="1" applyAlignment="1" applyProtection="1">
      <alignment horizontal="center"/>
      <protection locked="0"/>
    </xf>
    <xf numFmtId="0" fontId="9" fillId="0" borderId="48" xfId="0" applyFont="1" applyBorder="1" applyProtection="1">
      <protection locked="0"/>
    </xf>
    <xf numFmtId="164" fontId="1" fillId="0" borderId="21" xfId="2" applyFont="1" applyFill="1" applyBorder="1" applyAlignment="1" applyProtection="1">
      <alignment vertical="center" wrapText="1"/>
      <protection locked="0"/>
    </xf>
    <xf numFmtId="164" fontId="1" fillId="0" borderId="9" xfId="2" applyFont="1" applyFill="1" applyBorder="1" applyAlignment="1" applyProtection="1">
      <alignment vertical="center" wrapText="1"/>
      <protection locked="0"/>
    </xf>
    <xf numFmtId="164" fontId="1" fillId="0" borderId="61" xfId="2" applyFont="1" applyFill="1" applyBorder="1" applyAlignment="1" applyProtection="1">
      <alignment vertical="center" wrapText="1"/>
      <protection locked="0"/>
    </xf>
    <xf numFmtId="0" fontId="9" fillId="0" borderId="21" xfId="0" applyFont="1" applyBorder="1" applyProtection="1">
      <protection locked="0"/>
    </xf>
    <xf numFmtId="0" fontId="9" fillId="0" borderId="37" xfId="0" applyFont="1" applyBorder="1" applyAlignment="1" applyProtection="1">
      <alignment horizontal="center"/>
      <protection locked="0"/>
    </xf>
    <xf numFmtId="0" fontId="9" fillId="0" borderId="38" xfId="0" applyFont="1" applyBorder="1" applyProtection="1">
      <protection locked="0"/>
    </xf>
    <xf numFmtId="0" fontId="2" fillId="0" borderId="21" xfId="0" applyFont="1" applyBorder="1" applyProtection="1">
      <protection locked="0"/>
    </xf>
    <xf numFmtId="0" fontId="2" fillId="0" borderId="37" xfId="0" applyFont="1" applyBorder="1" applyAlignment="1" applyProtection="1">
      <alignment horizontal="center"/>
      <protection locked="0"/>
    </xf>
    <xf numFmtId="0" fontId="2" fillId="0" borderId="38" xfId="0" applyFont="1" applyBorder="1" applyProtection="1">
      <protection locked="0"/>
    </xf>
    <xf numFmtId="0" fontId="2" fillId="0" borderId="9" xfId="0" applyFont="1" applyBorder="1" applyProtection="1">
      <protection locked="0"/>
    </xf>
    <xf numFmtId="0" fontId="2" fillId="0" borderId="2" xfId="0" applyFont="1" applyBorder="1" applyAlignment="1" applyProtection="1">
      <alignment horizontal="center"/>
      <protection locked="0"/>
    </xf>
    <xf numFmtId="0" fontId="2" fillId="0" borderId="40" xfId="0" applyFont="1" applyBorder="1" applyProtection="1">
      <protection locked="0"/>
    </xf>
    <xf numFmtId="0" fontId="2" fillId="0" borderId="61" xfId="0" applyFont="1" applyBorder="1" applyProtection="1">
      <protection locked="0"/>
    </xf>
    <xf numFmtId="0" fontId="2" fillId="0" borderId="42" xfId="0" applyFont="1" applyBorder="1" applyAlignment="1" applyProtection="1">
      <alignment horizontal="center"/>
      <protection locked="0"/>
    </xf>
    <xf numFmtId="0" fontId="2" fillId="0" borderId="48" xfId="0" applyFont="1" applyBorder="1" applyProtection="1">
      <protection locked="0"/>
    </xf>
    <xf numFmtId="0" fontId="8" fillId="0" borderId="75"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9" fillId="0" borderId="63" xfId="0" applyFont="1" applyBorder="1" applyProtection="1">
      <protection locked="0"/>
    </xf>
    <xf numFmtId="0" fontId="9" fillId="0" borderId="29" xfId="0" applyFont="1" applyBorder="1" applyProtection="1">
      <protection locked="0"/>
    </xf>
    <xf numFmtId="0" fontId="9" fillId="0" borderId="67" xfId="0" applyFont="1" applyBorder="1" applyAlignment="1" applyProtection="1">
      <alignment horizontal="center"/>
      <protection locked="0"/>
    </xf>
    <xf numFmtId="0" fontId="9" fillId="0" borderId="68" xfId="0" applyFont="1" applyBorder="1" applyAlignment="1" applyProtection="1">
      <alignment horizontal="center"/>
      <protection locked="0"/>
    </xf>
    <xf numFmtId="0" fontId="9" fillId="0" borderId="69" xfId="0" applyFont="1" applyBorder="1" applyProtection="1">
      <protection locked="0"/>
    </xf>
    <xf numFmtId="164" fontId="1" fillId="0" borderId="50" xfId="2" applyFont="1" applyFill="1" applyBorder="1" applyAlignment="1" applyProtection="1">
      <alignment vertical="center" wrapText="1"/>
      <protection locked="0"/>
    </xf>
    <xf numFmtId="0" fontId="9" fillId="0" borderId="51" xfId="0" applyFont="1" applyBorder="1" applyProtection="1">
      <protection locked="0"/>
    </xf>
    <xf numFmtId="0" fontId="9" fillId="0" borderId="50" xfId="0" applyFont="1" applyBorder="1" applyProtection="1">
      <protection locked="0"/>
    </xf>
    <xf numFmtId="0" fontId="9" fillId="0" borderId="0" xfId="0" applyFont="1" applyProtection="1">
      <protection locked="0"/>
    </xf>
    <xf numFmtId="0" fontId="9" fillId="0" borderId="44"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Protection="1">
      <protection locked="0"/>
    </xf>
    <xf numFmtId="0" fontId="12" fillId="0" borderId="21" xfId="0" applyFont="1" applyBorder="1" applyProtection="1">
      <protection locked="0"/>
    </xf>
    <xf numFmtId="0" fontId="12" fillId="0" borderId="38" xfId="0" applyFont="1" applyBorder="1" applyProtection="1">
      <protection locked="0"/>
    </xf>
    <xf numFmtId="0" fontId="12" fillId="0" borderId="61" xfId="0" applyFont="1" applyBorder="1" applyProtection="1">
      <protection locked="0"/>
    </xf>
    <xf numFmtId="0" fontId="12" fillId="0" borderId="48" xfId="0" applyFont="1" applyBorder="1" applyProtection="1">
      <protection locked="0"/>
    </xf>
    <xf numFmtId="0" fontId="8" fillId="0" borderId="41" xfId="0" applyFont="1" applyBorder="1" applyAlignment="1" applyProtection="1">
      <alignment horizontal="center" vertical="center"/>
      <protection locked="0"/>
    </xf>
    <xf numFmtId="0" fontId="12" fillId="0" borderId="9" xfId="0" applyFont="1" applyBorder="1" applyProtection="1">
      <protection locked="0"/>
    </xf>
    <xf numFmtId="0" fontId="12" fillId="0" borderId="40" xfId="0" applyFont="1" applyBorder="1" applyProtection="1">
      <protection locked="0"/>
    </xf>
    <xf numFmtId="0" fontId="8" fillId="0" borderId="46" xfId="0" applyFont="1" applyBorder="1" applyAlignment="1" applyProtection="1">
      <alignment horizontal="center" vertical="center"/>
      <protection locked="0"/>
    </xf>
    <xf numFmtId="164" fontId="1" fillId="0" borderId="29" xfId="2" applyFont="1" applyFill="1" applyBorder="1" applyAlignment="1" applyProtection="1">
      <alignment horizontal="left" vertical="center" wrapText="1"/>
      <protection locked="0"/>
    </xf>
    <xf numFmtId="0" fontId="9" fillId="0" borderId="75" xfId="0" applyFont="1" applyBorder="1" applyAlignment="1" applyProtection="1">
      <alignment horizontal="center"/>
      <protection locked="0"/>
    </xf>
    <xf numFmtId="0" fontId="9" fillId="0" borderId="74" xfId="0" applyFont="1" applyBorder="1" applyAlignment="1" applyProtection="1">
      <alignment horizontal="center"/>
      <protection locked="0"/>
    </xf>
    <xf numFmtId="0" fontId="8" fillId="0" borderId="21" xfId="0" applyFont="1" applyBorder="1" applyProtection="1">
      <protection locked="0"/>
    </xf>
    <xf numFmtId="167" fontId="1" fillId="0" borderId="38" xfId="1" applyNumberFormat="1" applyFont="1" applyBorder="1" applyAlignment="1" applyProtection="1">
      <alignment horizontal="center" vertical="center" wrapText="1"/>
    </xf>
    <xf numFmtId="167" fontId="1" fillId="0" borderId="40" xfId="1" applyNumberFormat="1" applyFont="1" applyBorder="1" applyAlignment="1" applyProtection="1">
      <alignment horizontal="center" vertical="center" wrapText="1"/>
    </xf>
    <xf numFmtId="167" fontId="1" fillId="0" borderId="48" xfId="1" applyNumberFormat="1" applyFont="1" applyBorder="1" applyAlignment="1" applyProtection="1">
      <alignment horizontal="center" vertical="center" wrapText="1"/>
    </xf>
    <xf numFmtId="167" fontId="1" fillId="0" borderId="35" xfId="1" applyNumberFormat="1" applyFont="1" applyBorder="1" applyAlignment="1" applyProtection="1">
      <alignment horizontal="center" vertical="center" wrapText="1"/>
    </xf>
    <xf numFmtId="167" fontId="1" fillId="0" borderId="8" xfId="1" applyNumberFormat="1" applyFont="1" applyBorder="1" applyAlignment="1" applyProtection="1">
      <alignment horizontal="center" vertical="center" wrapText="1"/>
    </xf>
    <xf numFmtId="167" fontId="1" fillId="0" borderId="10" xfId="1" applyNumberFormat="1" applyFont="1" applyBorder="1" applyAlignment="1" applyProtection="1">
      <alignment horizontal="center" vertical="center" wrapText="1"/>
    </xf>
    <xf numFmtId="167" fontId="1" fillId="0" borderId="17" xfId="1" applyNumberFormat="1" applyFont="1" applyBorder="1" applyAlignment="1" applyProtection="1">
      <alignment horizontal="center" vertical="center" wrapText="1"/>
    </xf>
    <xf numFmtId="167" fontId="1" fillId="0" borderId="13" xfId="1" applyNumberFormat="1" applyFont="1" applyBorder="1" applyAlignment="1" applyProtection="1">
      <alignment horizontal="center" vertical="center" wrapText="1"/>
    </xf>
    <xf numFmtId="167" fontId="1" fillId="0" borderId="53" xfId="1" applyNumberFormat="1" applyFont="1" applyBorder="1" applyAlignment="1" applyProtection="1">
      <alignment horizontal="center" vertical="center" wrapText="1"/>
    </xf>
    <xf numFmtId="167" fontId="1" fillId="0" borderId="60" xfId="1" applyNumberFormat="1" applyFont="1" applyBorder="1" applyAlignment="1" applyProtection="1">
      <alignment horizontal="center" vertical="center" wrapText="1"/>
    </xf>
    <xf numFmtId="167" fontId="1" fillId="0" borderId="74" xfId="1" applyNumberFormat="1" applyFont="1" applyBorder="1" applyAlignment="1" applyProtection="1">
      <alignment horizontal="center" vertical="center" wrapText="1"/>
    </xf>
    <xf numFmtId="167" fontId="1" fillId="0" borderId="69" xfId="1" applyNumberFormat="1" applyFont="1" applyBorder="1" applyAlignment="1" applyProtection="1">
      <alignment horizontal="center" vertical="center" wrapText="1"/>
    </xf>
    <xf numFmtId="167" fontId="1" fillId="0" borderId="59" xfId="1" applyNumberFormat="1" applyFont="1" applyBorder="1" applyAlignment="1" applyProtection="1">
      <alignment horizontal="center" vertical="center" wrapText="1"/>
    </xf>
    <xf numFmtId="0" fontId="8" fillId="0" borderId="0" xfId="0" applyFont="1" applyAlignment="1">
      <alignment vertical="center" wrapText="1"/>
    </xf>
    <xf numFmtId="0" fontId="12" fillId="2" borderId="45" xfId="0" applyFont="1" applyFill="1" applyBorder="1" applyAlignment="1">
      <alignment vertical="center"/>
    </xf>
    <xf numFmtId="0" fontId="8" fillId="0" borderId="57" xfId="0" applyFont="1" applyBorder="1" applyAlignment="1">
      <alignment horizontal="center" vertical="center"/>
    </xf>
    <xf numFmtId="167" fontId="12" fillId="2" borderId="16" xfId="1" applyNumberFormat="1" applyFont="1" applyFill="1" applyBorder="1" applyAlignment="1">
      <alignment horizontal="center" vertical="center"/>
    </xf>
    <xf numFmtId="167" fontId="4" fillId="2" borderId="24" xfId="1" applyNumberFormat="1" applyFont="1" applyFill="1" applyBorder="1" applyAlignment="1">
      <alignment horizontal="center" vertical="center" wrapText="1"/>
    </xf>
    <xf numFmtId="0" fontId="12" fillId="2" borderId="16" xfId="0" applyFont="1" applyFill="1" applyBorder="1" applyAlignment="1">
      <alignment horizontal="center" vertical="center"/>
    </xf>
    <xf numFmtId="0" fontId="19" fillId="2" borderId="51" xfId="0" applyFont="1" applyFill="1" applyBorder="1" applyAlignment="1">
      <alignment horizontal="center" vertical="center"/>
    </xf>
    <xf numFmtId="0" fontId="8" fillId="0" borderId="27" xfId="0" applyFont="1" applyBorder="1" applyAlignment="1">
      <alignment horizontal="center" vertical="center"/>
    </xf>
    <xf numFmtId="0" fontId="12" fillId="2" borderId="55" xfId="0" applyFont="1" applyFill="1" applyBorder="1" applyAlignment="1">
      <alignment vertical="center"/>
    </xf>
    <xf numFmtId="0" fontId="8" fillId="3" borderId="73" xfId="0" applyFont="1" applyFill="1" applyBorder="1" applyAlignment="1">
      <alignment horizontal="left" vertical="center" wrapText="1"/>
    </xf>
    <xf numFmtId="0" fontId="8" fillId="0" borderId="45" xfId="0" applyFont="1" applyBorder="1" applyAlignment="1">
      <alignment horizontal="center" vertical="center"/>
    </xf>
    <xf numFmtId="0" fontId="8" fillId="3" borderId="23" xfId="0" applyFont="1" applyFill="1" applyBorder="1" applyAlignment="1">
      <alignment vertical="center" wrapText="1"/>
    </xf>
    <xf numFmtId="0" fontId="8" fillId="3" borderId="77" xfId="0" applyFont="1" applyFill="1" applyBorder="1" applyAlignment="1">
      <alignment vertical="center" wrapText="1"/>
    </xf>
    <xf numFmtId="0" fontId="8" fillId="3" borderId="20" xfId="0" applyFont="1" applyFill="1" applyBorder="1" applyAlignment="1">
      <alignment vertical="center" wrapText="1"/>
    </xf>
    <xf numFmtId="0" fontId="8" fillId="3" borderId="25" xfId="0" applyFont="1" applyFill="1" applyBorder="1" applyAlignment="1">
      <alignment vertical="center" wrapText="1"/>
    </xf>
    <xf numFmtId="0" fontId="8" fillId="0" borderId="2" xfId="0" applyFont="1" applyBorder="1" applyAlignment="1" applyProtection="1">
      <alignment horizontal="center" vertical="center"/>
      <protection locked="0"/>
    </xf>
    <xf numFmtId="164" fontId="1" fillId="0" borderId="72" xfId="2" applyFont="1" applyFill="1" applyBorder="1" applyAlignment="1" applyProtection="1">
      <alignment vertical="center" wrapText="1"/>
      <protection locked="0"/>
    </xf>
    <xf numFmtId="0" fontId="8" fillId="0" borderId="28" xfId="0" applyFont="1" applyBorder="1" applyAlignment="1" applyProtection="1">
      <alignment horizontal="center" vertical="center"/>
      <protection locked="0"/>
    </xf>
    <xf numFmtId="167" fontId="1" fillId="0" borderId="18" xfId="1" applyNumberFormat="1" applyFont="1" applyBorder="1" applyAlignment="1" applyProtection="1">
      <alignment horizontal="center" vertical="center" wrapText="1"/>
    </xf>
    <xf numFmtId="0" fontId="8" fillId="0" borderId="42" xfId="0" applyFont="1" applyBorder="1" applyAlignment="1" applyProtection="1">
      <alignment horizontal="center" vertical="center"/>
      <protection locked="0"/>
    </xf>
    <xf numFmtId="0" fontId="8" fillId="0" borderId="72" xfId="0" applyFont="1" applyBorder="1" applyAlignment="1" applyProtection="1">
      <alignment horizontal="center"/>
      <protection locked="0"/>
    </xf>
    <xf numFmtId="0" fontId="8" fillId="0" borderId="71" xfId="0" applyFont="1" applyBorder="1" applyAlignment="1" applyProtection="1">
      <alignment horizontal="center"/>
      <protection locked="0"/>
    </xf>
    <xf numFmtId="0" fontId="8" fillId="0" borderId="73" xfId="0" applyFont="1" applyBorder="1" applyAlignment="1" applyProtection="1">
      <alignment horizontal="center"/>
      <protection locked="0"/>
    </xf>
    <xf numFmtId="0" fontId="8" fillId="3" borderId="58" xfId="0" applyFont="1" applyFill="1" applyBorder="1" applyAlignment="1">
      <alignment vertical="center" wrapText="1"/>
    </xf>
    <xf numFmtId="0" fontId="8" fillId="3" borderId="20" xfId="0" applyFont="1" applyFill="1" applyBorder="1" applyAlignment="1">
      <alignment horizontal="justify" vertical="center" wrapText="1"/>
    </xf>
    <xf numFmtId="0" fontId="8" fillId="3" borderId="65" xfId="0" applyFont="1" applyFill="1" applyBorder="1" applyAlignment="1">
      <alignment horizontal="justify" vertical="center" wrapText="1"/>
    </xf>
    <xf numFmtId="0" fontId="8" fillId="3" borderId="58" xfId="0" applyFont="1" applyFill="1" applyBorder="1" applyAlignment="1">
      <alignment horizontal="justify" vertical="center" wrapText="1"/>
    </xf>
    <xf numFmtId="0" fontId="8" fillId="3" borderId="78" xfId="0" applyFont="1" applyFill="1" applyBorder="1" applyAlignment="1">
      <alignment horizontal="justify" vertical="center" wrapText="1"/>
    </xf>
    <xf numFmtId="0" fontId="1" fillId="0" borderId="58" xfId="0" applyFont="1" applyBorder="1" applyAlignment="1">
      <alignment horizontal="justify" vertical="center" wrapText="1"/>
    </xf>
    <xf numFmtId="0" fontId="1" fillId="0" borderId="20" xfId="0" applyFont="1" applyBorder="1" applyAlignment="1">
      <alignment horizontal="justify" vertical="top" wrapText="1"/>
    </xf>
    <xf numFmtId="0" fontId="8" fillId="0" borderId="20" xfId="0" applyFont="1" applyBorder="1" applyAlignment="1">
      <alignment horizontal="justify" vertical="center" wrapText="1"/>
    </xf>
    <xf numFmtId="0" fontId="8" fillId="0" borderId="65" xfId="0" applyFont="1" applyBorder="1" applyAlignment="1">
      <alignment horizontal="justify" vertical="center" wrapText="1"/>
    </xf>
    <xf numFmtId="0" fontId="12" fillId="2" borderId="0" xfId="0" applyFont="1" applyFill="1"/>
    <xf numFmtId="0" fontId="1" fillId="0" borderId="58" xfId="0" applyFont="1" applyBorder="1" applyAlignment="1">
      <alignment horizontal="justify" vertical="top" wrapText="1"/>
    </xf>
    <xf numFmtId="0" fontId="1" fillId="0" borderId="65" xfId="0" applyFont="1" applyBorder="1" applyAlignment="1">
      <alignment horizontal="justify" vertical="top" wrapText="1"/>
    </xf>
    <xf numFmtId="0" fontId="12" fillId="2" borderId="51" xfId="0" applyFont="1" applyFill="1" applyBorder="1" applyAlignment="1">
      <alignment horizontal="left" vertical="center"/>
    </xf>
    <xf numFmtId="0" fontId="12" fillId="2" borderId="19" xfId="0" applyFont="1" applyFill="1" applyBorder="1" applyAlignment="1">
      <alignment horizontal="left"/>
    </xf>
    <xf numFmtId="164" fontId="1" fillId="0" borderId="0" xfId="2" applyFont="1" applyFill="1" applyBorder="1" applyAlignment="1" applyProtection="1">
      <alignment horizontal="center" vertical="center" wrapText="1"/>
      <protection locked="0"/>
    </xf>
    <xf numFmtId="0" fontId="8" fillId="0" borderId="28" xfId="0" applyFont="1" applyBorder="1" applyAlignment="1">
      <alignment horizontal="center" vertical="center"/>
    </xf>
    <xf numFmtId="0" fontId="8" fillId="0" borderId="64" xfId="0" applyFont="1" applyBorder="1" applyAlignment="1">
      <alignment horizontal="center" vertical="center"/>
    </xf>
    <xf numFmtId="0" fontId="8" fillId="0" borderId="62" xfId="0" applyFont="1" applyBorder="1" applyAlignment="1" applyProtection="1">
      <alignment horizontal="center" vertical="center"/>
      <protection locked="0"/>
    </xf>
    <xf numFmtId="0" fontId="12" fillId="2" borderId="43"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8" fillId="3" borderId="71" xfId="0" applyFont="1" applyFill="1" applyBorder="1" applyAlignment="1">
      <alignment horizontal="justify" vertical="justify" wrapText="1"/>
    </xf>
    <xf numFmtId="0" fontId="8" fillId="3" borderId="71" xfId="0" applyFont="1" applyFill="1" applyBorder="1" applyAlignment="1">
      <alignment horizontal="justify" vertical="top" wrapText="1"/>
    </xf>
    <xf numFmtId="0" fontId="8" fillId="3" borderId="73" xfId="0" applyFont="1" applyFill="1" applyBorder="1" applyAlignment="1">
      <alignment horizontal="justify" vertical="top" wrapText="1"/>
    </xf>
    <xf numFmtId="0" fontId="8" fillId="3" borderId="71" xfId="0" applyFont="1" applyFill="1" applyBorder="1" applyAlignment="1">
      <alignment horizontal="justify" vertical="center" wrapText="1"/>
    </xf>
    <xf numFmtId="0" fontId="12" fillId="2" borderId="22" xfId="0" applyFont="1" applyFill="1" applyBorder="1" applyAlignment="1">
      <alignment vertical="center" wrapText="1"/>
    </xf>
    <xf numFmtId="0" fontId="8" fillId="0" borderId="27" xfId="0" applyFont="1" applyBorder="1" applyProtection="1">
      <protection locked="0"/>
    </xf>
    <xf numFmtId="0" fontId="8" fillId="0" borderId="57" xfId="0" applyFont="1" applyBorder="1" applyProtection="1">
      <protection locked="0"/>
    </xf>
    <xf numFmtId="0" fontId="12" fillId="2" borderId="3" xfId="0" applyFont="1" applyFill="1" applyBorder="1" applyAlignment="1">
      <alignment vertical="center"/>
    </xf>
    <xf numFmtId="0" fontId="12" fillId="2" borderId="78" xfId="0" applyFont="1" applyFill="1" applyBorder="1" applyAlignment="1">
      <alignment vertical="center"/>
    </xf>
    <xf numFmtId="0" fontId="12" fillId="2" borderId="67" xfId="0" applyFont="1" applyFill="1" applyBorder="1" applyAlignment="1">
      <alignment horizontal="center" vertical="center" wrapText="1"/>
    </xf>
    <xf numFmtId="0" fontId="12" fillId="2" borderId="68" xfId="0" applyFont="1" applyFill="1" applyBorder="1" applyAlignment="1">
      <alignment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vertical="center" wrapText="1"/>
    </xf>
    <xf numFmtId="0" fontId="12" fillId="2" borderId="29" xfId="0" applyFont="1" applyFill="1" applyBorder="1" applyAlignment="1">
      <alignment vertical="center" wrapText="1"/>
    </xf>
    <xf numFmtId="0" fontId="12" fillId="2" borderId="77" xfId="0" applyFont="1" applyFill="1" applyBorder="1" applyAlignment="1">
      <alignment vertical="center"/>
    </xf>
    <xf numFmtId="0" fontId="9" fillId="0" borderId="47"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9" fillId="0" borderId="48" xfId="0" applyFont="1" applyBorder="1" applyAlignment="1" applyProtection="1">
      <alignment vertical="center"/>
      <protection locked="0"/>
    </xf>
    <xf numFmtId="0" fontId="12" fillId="2" borderId="52" xfId="0" applyFont="1" applyFill="1" applyBorder="1" applyAlignment="1">
      <alignment vertical="center" wrapText="1"/>
    </xf>
    <xf numFmtId="0" fontId="12" fillId="2" borderId="59" xfId="0" applyFont="1" applyFill="1" applyBorder="1" applyAlignment="1">
      <alignment vertical="center" wrapText="1"/>
    </xf>
    <xf numFmtId="0" fontId="8" fillId="0" borderId="67" xfId="0" applyFont="1" applyBorder="1" applyProtection="1">
      <protection locked="0"/>
    </xf>
    <xf numFmtId="0" fontId="8" fillId="0" borderId="68" xfId="0" applyFont="1" applyBorder="1" applyProtection="1">
      <protection locked="0"/>
    </xf>
    <xf numFmtId="0" fontId="8" fillId="0" borderId="34" xfId="0" applyFont="1" applyBorder="1" applyProtection="1">
      <protection locked="0"/>
    </xf>
    <xf numFmtId="0" fontId="8" fillId="0" borderId="33" xfId="0" applyFont="1" applyBorder="1" applyProtection="1">
      <protection locked="0"/>
    </xf>
    <xf numFmtId="0" fontId="8" fillId="0" borderId="33" xfId="0" applyFont="1" applyBorder="1" applyAlignment="1" applyProtection="1">
      <alignment horizontal="center"/>
      <protection locked="0"/>
    </xf>
    <xf numFmtId="0" fontId="8" fillId="0" borderId="35" xfId="0" applyFont="1" applyBorder="1" applyProtection="1">
      <protection locked="0"/>
    </xf>
    <xf numFmtId="0" fontId="8" fillId="0" borderId="64" xfId="0" applyFont="1" applyBorder="1" applyProtection="1">
      <protection locked="0"/>
    </xf>
    <xf numFmtId="0" fontId="8" fillId="0" borderId="36" xfId="0" applyFont="1" applyBorder="1" applyProtection="1">
      <protection locked="0"/>
    </xf>
    <xf numFmtId="0" fontId="8" fillId="0" borderId="37" xfId="0" applyFont="1" applyBorder="1" applyProtection="1">
      <protection locked="0"/>
    </xf>
    <xf numFmtId="0" fontId="8" fillId="0" borderId="39" xfId="0" applyFont="1" applyBorder="1" applyProtection="1">
      <protection locked="0"/>
    </xf>
    <xf numFmtId="0" fontId="8" fillId="0" borderId="47" xfId="0" applyFont="1" applyBorder="1" applyProtection="1">
      <protection locked="0"/>
    </xf>
    <xf numFmtId="0" fontId="8" fillId="0" borderId="42" xfId="0" applyFont="1" applyBorder="1" applyProtection="1">
      <protection locked="0"/>
    </xf>
    <xf numFmtId="0" fontId="12" fillId="2" borderId="33" xfId="0" applyFont="1" applyFill="1" applyBorder="1" applyAlignment="1">
      <alignment vertical="center" wrapText="1"/>
    </xf>
    <xf numFmtId="0" fontId="12" fillId="2" borderId="35" xfId="0" applyFont="1" applyFill="1" applyBorder="1" applyAlignment="1">
      <alignment vertical="center" wrapText="1"/>
    </xf>
    <xf numFmtId="0" fontId="9" fillId="0" borderId="2" xfId="0" applyFont="1" applyBorder="1" applyAlignment="1" applyProtection="1">
      <alignment wrapText="1"/>
      <protection locked="0"/>
    </xf>
    <xf numFmtId="0" fontId="9" fillId="0" borderId="36" xfId="0" applyFont="1" applyBorder="1" applyAlignment="1" applyProtection="1">
      <alignment wrapText="1"/>
      <protection locked="0"/>
    </xf>
    <xf numFmtId="0" fontId="9" fillId="0" borderId="37" xfId="0" applyFont="1" applyBorder="1" applyAlignment="1" applyProtection="1">
      <alignment wrapText="1"/>
      <protection locked="0"/>
    </xf>
    <xf numFmtId="0" fontId="9" fillId="0" borderId="39" xfId="0" applyFont="1" applyBorder="1" applyAlignment="1" applyProtection="1">
      <alignment wrapText="1"/>
      <protection locked="0"/>
    </xf>
    <xf numFmtId="0" fontId="9" fillId="0" borderId="47" xfId="0" applyFont="1" applyBorder="1" applyAlignment="1" applyProtection="1">
      <alignment wrapText="1"/>
      <protection locked="0"/>
    </xf>
    <xf numFmtId="0" fontId="9" fillId="0" borderId="42" xfId="0" applyFont="1" applyBorder="1" applyAlignment="1" applyProtection="1">
      <alignment wrapText="1"/>
      <protection locked="0"/>
    </xf>
    <xf numFmtId="0" fontId="8" fillId="0" borderId="28" xfId="0" applyFont="1" applyBorder="1" applyAlignment="1" applyProtection="1">
      <alignment horizontal="center"/>
      <protection locked="0"/>
    </xf>
    <xf numFmtId="0" fontId="8" fillId="0" borderId="57"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11" fillId="2" borderId="24" xfId="0" applyFont="1" applyFill="1" applyBorder="1" applyAlignment="1">
      <alignment horizontal="left" wrapText="1"/>
    </xf>
    <xf numFmtId="0" fontId="11" fillId="2" borderId="25" xfId="0" applyFont="1" applyFill="1" applyBorder="1" applyAlignment="1">
      <alignment horizontal="left"/>
    </xf>
    <xf numFmtId="0" fontId="8" fillId="0" borderId="10" xfId="0" applyFont="1" applyBorder="1" applyProtection="1">
      <protection locked="0"/>
    </xf>
    <xf numFmtId="0" fontId="8" fillId="0" borderId="8" xfId="0" applyFont="1" applyBorder="1" applyProtection="1">
      <protection locked="0"/>
    </xf>
    <xf numFmtId="0" fontId="8" fillId="0" borderId="17" xfId="0" applyFont="1" applyBorder="1" applyProtection="1">
      <protection locked="0"/>
    </xf>
    <xf numFmtId="0" fontId="9" fillId="0" borderId="2" xfId="0" applyFont="1" applyBorder="1" applyProtection="1">
      <protection locked="0"/>
    </xf>
    <xf numFmtId="0" fontId="9" fillId="0" borderId="36" xfId="0" applyFont="1" applyBorder="1" applyProtection="1">
      <protection locked="0"/>
    </xf>
    <xf numFmtId="0" fontId="9" fillId="0" borderId="37" xfId="0" applyFont="1" applyBorder="1" applyProtection="1">
      <protection locked="0"/>
    </xf>
    <xf numFmtId="0" fontId="9" fillId="0" borderId="39" xfId="0" applyFont="1" applyBorder="1" applyProtection="1">
      <protection locked="0"/>
    </xf>
    <xf numFmtId="0" fontId="9" fillId="0" borderId="47" xfId="0" applyFont="1" applyBorder="1" applyProtection="1">
      <protection locked="0"/>
    </xf>
    <xf numFmtId="0" fontId="9" fillId="0" borderId="42" xfId="0" applyFont="1" applyBorder="1" applyProtection="1">
      <protection locked="0"/>
    </xf>
    <xf numFmtId="0" fontId="12" fillId="2" borderId="25" xfId="0" applyFont="1" applyFill="1" applyBorder="1" applyAlignment="1">
      <alignment vertical="center"/>
    </xf>
    <xf numFmtId="0" fontId="2" fillId="0" borderId="2" xfId="0" applyFont="1" applyBorder="1" applyProtection="1">
      <protection locked="0"/>
    </xf>
    <xf numFmtId="0" fontId="2" fillId="0" borderId="36" xfId="0" applyFont="1" applyBorder="1" applyProtection="1">
      <protection locked="0"/>
    </xf>
    <xf numFmtId="0" fontId="2" fillId="0" borderId="37" xfId="0" applyFont="1" applyBorder="1" applyProtection="1">
      <protection locked="0"/>
    </xf>
    <xf numFmtId="0" fontId="2" fillId="0" borderId="39" xfId="0" applyFont="1" applyBorder="1" applyProtection="1">
      <protection locked="0"/>
    </xf>
    <xf numFmtId="0" fontId="2" fillId="0" borderId="47" xfId="0" applyFont="1" applyBorder="1" applyProtection="1">
      <protection locked="0"/>
    </xf>
    <xf numFmtId="0" fontId="2" fillId="0" borderId="42" xfId="0" applyFont="1" applyBorder="1" applyProtection="1">
      <protection locked="0"/>
    </xf>
    <xf numFmtId="0" fontId="12" fillId="0" borderId="2" xfId="0" applyFont="1" applyBorder="1" applyProtection="1">
      <protection locked="0"/>
    </xf>
    <xf numFmtId="0" fontId="12" fillId="0" borderId="36" xfId="0" applyFont="1" applyBorder="1" applyProtection="1">
      <protection locked="0"/>
    </xf>
    <xf numFmtId="0" fontId="12" fillId="0" borderId="37" xfId="0" applyFont="1" applyBorder="1" applyProtection="1">
      <protection locked="0"/>
    </xf>
    <xf numFmtId="0" fontId="12" fillId="0" borderId="47" xfId="0" applyFont="1" applyBorder="1" applyProtection="1">
      <protection locked="0"/>
    </xf>
    <xf numFmtId="0" fontId="12" fillId="0" borderId="42" xfId="0" applyFont="1" applyBorder="1" applyProtection="1">
      <protection locked="0"/>
    </xf>
    <xf numFmtId="0" fontId="12" fillId="0" borderId="39" xfId="0" applyFont="1" applyBorder="1" applyProtection="1">
      <protection locked="0"/>
    </xf>
    <xf numFmtId="0" fontId="26" fillId="3" borderId="17" xfId="0" applyFont="1" applyFill="1" applyBorder="1" applyAlignment="1">
      <alignment horizontal="left" vertical="center"/>
    </xf>
    <xf numFmtId="0" fontId="26" fillId="3" borderId="1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6"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3" borderId="6" xfId="0" applyFont="1" applyFill="1" applyBorder="1" applyAlignment="1">
      <alignment horizontal="left" vertical="center"/>
    </xf>
    <xf numFmtId="0" fontId="26" fillId="3"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2" borderId="19"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1" fillId="0" borderId="2" xfId="0" applyFont="1" applyBorder="1" applyAlignment="1" applyProtection="1">
      <alignment horizontal="center"/>
      <protection locked="0"/>
    </xf>
    <xf numFmtId="0" fontId="11" fillId="2" borderId="1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4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33" xfId="0" applyFont="1" applyFill="1" applyBorder="1" applyAlignment="1">
      <alignment horizontal="center" vertical="center" wrapText="1"/>
    </xf>
    <xf numFmtId="167" fontId="12" fillId="2" borderId="59" xfId="1" applyNumberFormat="1" applyFont="1" applyFill="1" applyBorder="1" applyAlignment="1">
      <alignment horizontal="center" vertical="center" wrapText="1"/>
    </xf>
    <xf numFmtId="167" fontId="12" fillId="2" borderId="35" xfId="1" applyNumberFormat="1" applyFont="1" applyFill="1" applyBorder="1" applyAlignment="1">
      <alignment horizontal="center" vertical="center" wrapText="1"/>
    </xf>
    <xf numFmtId="164" fontId="4" fillId="2" borderId="21" xfId="2" applyFont="1" applyFill="1" applyBorder="1" applyAlignment="1">
      <alignment horizontal="center" vertical="center" wrapText="1"/>
    </xf>
    <xf numFmtId="164" fontId="4" fillId="2" borderId="16" xfId="2" applyFont="1" applyFill="1" applyBorder="1" applyAlignment="1">
      <alignment horizontal="center" vertical="center" wrapText="1"/>
    </xf>
    <xf numFmtId="0" fontId="12" fillId="2" borderId="70"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5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12" fillId="2" borderId="2" xfId="0" applyFont="1" applyFill="1" applyBorder="1" applyAlignment="1">
      <alignment horizontal="center"/>
    </xf>
    <xf numFmtId="0" fontId="12" fillId="2" borderId="73"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31"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24" xfId="0" applyFont="1" applyFill="1" applyBorder="1" applyAlignment="1">
      <alignment horizontal="left" vertical="center"/>
    </xf>
    <xf numFmtId="0" fontId="12" fillId="2" borderId="6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19" xfId="0" applyFont="1" applyFill="1" applyBorder="1" applyAlignment="1">
      <alignment horizontal="left" vertical="center" wrapText="1"/>
    </xf>
    <xf numFmtId="0" fontId="12" fillId="2" borderId="30" xfId="0" applyFont="1" applyFill="1" applyBorder="1" applyAlignment="1">
      <alignment horizontal="left" vertical="center" wrapText="1"/>
    </xf>
    <xf numFmtId="164" fontId="4" fillId="2" borderId="61" xfId="2" applyFont="1" applyFill="1" applyBorder="1" applyAlignment="1">
      <alignment horizontal="center" vertical="center" wrapText="1"/>
    </xf>
    <xf numFmtId="0" fontId="12" fillId="2" borderId="73" xfId="0" applyFont="1" applyFill="1" applyBorder="1" applyAlignment="1">
      <alignment horizontal="center" vertical="center"/>
    </xf>
    <xf numFmtId="0" fontId="12" fillId="2" borderId="29" xfId="0" applyFont="1" applyFill="1" applyBorder="1" applyAlignment="1">
      <alignment horizontal="left"/>
    </xf>
    <xf numFmtId="0" fontId="12" fillId="2" borderId="0" xfId="0" applyFont="1" applyFill="1" applyAlignment="1">
      <alignment horizontal="left"/>
    </xf>
    <xf numFmtId="0" fontId="12" fillId="2" borderId="15" xfId="0" applyFont="1" applyFill="1" applyBorder="1" applyAlignment="1">
      <alignment horizontal="left"/>
    </xf>
    <xf numFmtId="0" fontId="12" fillId="2" borderId="29" xfId="0" applyFont="1" applyFill="1" applyBorder="1" applyAlignment="1">
      <alignment horizontal="left" vertical="center"/>
    </xf>
    <xf numFmtId="0" fontId="12" fillId="2" borderId="0" xfId="0" applyFont="1" applyFill="1" applyAlignment="1">
      <alignment horizontal="left" vertical="center"/>
    </xf>
    <xf numFmtId="0" fontId="12" fillId="2" borderId="15" xfId="0" applyFont="1" applyFill="1" applyBorder="1" applyAlignment="1">
      <alignment horizontal="left" vertical="center"/>
    </xf>
    <xf numFmtId="167" fontId="12" fillId="2" borderId="54" xfId="1" applyNumberFormat="1" applyFont="1" applyFill="1" applyBorder="1" applyAlignment="1">
      <alignment horizontal="center" vertical="center" wrapText="1"/>
    </xf>
    <xf numFmtId="167" fontId="12" fillId="2" borderId="55" xfId="1" applyNumberFormat="1" applyFont="1" applyFill="1" applyBorder="1" applyAlignment="1">
      <alignment horizontal="center" vertical="center" wrapText="1"/>
    </xf>
    <xf numFmtId="164" fontId="4" fillId="2" borderId="27" xfId="2" applyFont="1" applyFill="1" applyBorder="1" applyAlignment="1">
      <alignment horizontal="center" vertical="center" wrapText="1"/>
    </xf>
    <xf numFmtId="164" fontId="4" fillId="2" borderId="45" xfId="2" applyFont="1" applyFill="1" applyBorder="1" applyAlignment="1">
      <alignment horizontal="center" vertical="center" wrapText="1"/>
    </xf>
    <xf numFmtId="0" fontId="12" fillId="2" borderId="30" xfId="0" applyFont="1" applyFill="1" applyBorder="1" applyAlignment="1">
      <alignment horizontal="center" vertical="center"/>
    </xf>
    <xf numFmtId="164" fontId="4" fillId="2" borderId="64" xfId="2" applyFont="1" applyFill="1" applyBorder="1" applyAlignment="1">
      <alignment horizontal="center" vertical="center" wrapText="1"/>
    </xf>
    <xf numFmtId="164" fontId="4" fillId="2" borderId="22" xfId="2" applyFont="1" applyFill="1" applyBorder="1" applyAlignment="1">
      <alignment horizontal="center" vertical="center" wrapText="1"/>
    </xf>
    <xf numFmtId="164" fontId="4" fillId="2" borderId="0" xfId="2"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32" xfId="0" applyFont="1" applyFill="1" applyBorder="1" applyAlignment="1">
      <alignment horizontal="center" vertical="center"/>
    </xf>
    <xf numFmtId="0" fontId="12" fillId="2" borderId="44" xfId="0" applyFont="1" applyFill="1" applyBorder="1" applyAlignment="1">
      <alignment horizontal="center" vertical="center" wrapText="1"/>
    </xf>
    <xf numFmtId="0" fontId="12" fillId="2" borderId="11" xfId="0" applyFont="1" applyFill="1" applyBorder="1" applyAlignment="1">
      <alignment horizontal="center" vertical="center" wrapText="1"/>
    </xf>
    <xf numFmtId="167" fontId="12" fillId="2" borderId="12" xfId="1" applyNumberFormat="1" applyFont="1" applyFill="1" applyBorder="1" applyAlignment="1">
      <alignment horizontal="center" vertical="center" wrapText="1"/>
    </xf>
    <xf numFmtId="0" fontId="12" fillId="2" borderId="19" xfId="0" applyFont="1" applyFill="1" applyBorder="1" applyAlignment="1">
      <alignment horizontal="left" vertical="center"/>
    </xf>
    <xf numFmtId="0" fontId="12" fillId="2" borderId="24" xfId="0" applyFont="1" applyFill="1" applyBorder="1" applyAlignment="1">
      <alignment horizontal="center" vertical="center" wrapText="1"/>
    </xf>
    <xf numFmtId="164" fontId="4" fillId="2" borderId="49" xfId="2" applyFont="1" applyFill="1" applyBorder="1" applyAlignment="1">
      <alignment horizontal="center" vertical="center" wrapText="1"/>
    </xf>
    <xf numFmtId="164" fontId="4" fillId="2" borderId="51" xfId="2" applyFont="1" applyFill="1" applyBorder="1" applyAlignment="1">
      <alignment horizontal="center" vertical="center" wrapText="1"/>
    </xf>
    <xf numFmtId="164" fontId="6" fillId="2" borderId="31" xfId="2" applyFont="1" applyFill="1" applyBorder="1" applyAlignment="1">
      <alignment horizontal="center" vertical="center" wrapText="1"/>
    </xf>
    <xf numFmtId="164" fontId="6" fillId="2" borderId="32" xfId="2"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8" fillId="0" borderId="27" xfId="0" applyFont="1" applyBorder="1" applyAlignment="1" applyProtection="1">
      <alignment horizontal="left"/>
      <protection locked="0"/>
    </xf>
    <xf numFmtId="0" fontId="8" fillId="0" borderId="21" xfId="0" applyFont="1" applyBorder="1" applyAlignment="1" applyProtection="1">
      <alignment horizontal="left"/>
      <protection locked="0"/>
    </xf>
    <xf numFmtId="0" fontId="8" fillId="0" borderId="58" xfId="0" applyFont="1" applyBorder="1" applyAlignment="1" applyProtection="1">
      <alignment horizontal="left"/>
      <protection locked="0"/>
    </xf>
    <xf numFmtId="14" fontId="8" fillId="0" borderId="57" xfId="0" applyNumberFormat="1" applyFont="1" applyBorder="1" applyAlignment="1" applyProtection="1">
      <alignment horizontal="left"/>
      <protection locked="0"/>
    </xf>
    <xf numFmtId="14" fontId="8" fillId="0" borderId="9" xfId="0" applyNumberFormat="1" applyFont="1" applyBorder="1" applyAlignment="1" applyProtection="1">
      <alignment horizontal="left"/>
      <protection locked="0"/>
    </xf>
    <xf numFmtId="14" fontId="8" fillId="0" borderId="20" xfId="0" applyNumberFormat="1" applyFont="1" applyBorder="1" applyAlignment="1" applyProtection="1">
      <alignment horizontal="left"/>
      <protection locked="0"/>
    </xf>
    <xf numFmtId="0" fontId="8" fillId="0" borderId="57" xfId="0" applyFont="1" applyBorder="1" applyAlignment="1" applyProtection="1">
      <alignment horizontal="left"/>
      <protection locked="0"/>
    </xf>
    <xf numFmtId="0" fontId="8" fillId="0" borderId="9" xfId="0" applyFont="1" applyBorder="1" applyAlignment="1" applyProtection="1">
      <alignment horizontal="left"/>
      <protection locked="0"/>
    </xf>
    <xf numFmtId="0" fontId="8" fillId="0" borderId="20" xfId="0" applyFont="1" applyBorder="1" applyAlignment="1" applyProtection="1">
      <alignment horizontal="left"/>
      <protection locked="0"/>
    </xf>
    <xf numFmtId="0" fontId="8" fillId="0" borderId="64" xfId="0" applyFont="1" applyBorder="1" applyAlignment="1" applyProtection="1">
      <alignment horizontal="left"/>
      <protection locked="0"/>
    </xf>
    <xf numFmtId="0" fontId="8" fillId="0" borderId="61" xfId="0" applyFont="1" applyBorder="1" applyAlignment="1" applyProtection="1">
      <alignment horizontal="left"/>
      <protection locked="0"/>
    </xf>
    <xf numFmtId="0" fontId="8" fillId="0" borderId="65" xfId="0" applyFont="1" applyBorder="1" applyAlignment="1" applyProtection="1">
      <alignment horizontal="left"/>
      <protection locked="0"/>
    </xf>
    <xf numFmtId="164" fontId="4" fillId="2" borderId="24" xfId="2" applyFont="1" applyFill="1" applyBorder="1" applyAlignment="1">
      <alignment horizontal="center" vertical="center" wrapText="1"/>
    </xf>
    <xf numFmtId="0" fontId="27" fillId="3" borderId="5" xfId="0" applyFont="1" applyFill="1" applyBorder="1" applyAlignment="1">
      <alignment horizontal="left" vertical="center"/>
    </xf>
    <xf numFmtId="0" fontId="27" fillId="3" borderId="2" xfId="0" applyFont="1" applyFill="1" applyBorder="1" applyAlignment="1">
      <alignment horizontal="left" vertical="center"/>
    </xf>
    <xf numFmtId="0" fontId="12" fillId="2" borderId="26" xfId="0" applyFont="1" applyFill="1" applyBorder="1" applyAlignment="1">
      <alignment horizontal="left" vertical="center"/>
    </xf>
    <xf numFmtId="0" fontId="12" fillId="2" borderId="25" xfId="0" applyFont="1" applyFill="1" applyBorder="1" applyAlignment="1">
      <alignment horizontal="left" vertical="center"/>
    </xf>
    <xf numFmtId="0" fontId="11" fillId="0" borderId="2" xfId="0" applyFont="1" applyBorder="1" applyAlignment="1">
      <alignment horizontal="center"/>
    </xf>
    <xf numFmtId="0" fontId="12" fillId="0" borderId="27" xfId="0" applyFont="1" applyBorder="1" applyAlignment="1">
      <alignment horizontal="left"/>
    </xf>
    <xf numFmtId="0" fontId="12" fillId="0" borderId="21" xfId="0" applyFont="1" applyBorder="1" applyAlignment="1">
      <alignment horizontal="left"/>
    </xf>
    <xf numFmtId="0" fontId="12" fillId="0" borderId="58" xfId="0" applyFont="1" applyBorder="1" applyAlignment="1">
      <alignment horizontal="left"/>
    </xf>
    <xf numFmtId="0" fontId="12" fillId="0" borderId="57" xfId="0" applyFont="1" applyBorder="1" applyAlignment="1">
      <alignment horizontal="left"/>
    </xf>
    <xf numFmtId="0" fontId="12" fillId="0" borderId="9" xfId="0" applyFont="1" applyBorder="1" applyAlignment="1">
      <alignment horizontal="left"/>
    </xf>
    <xf numFmtId="0" fontId="12" fillId="0" borderId="20" xfId="0" applyFont="1" applyBorder="1" applyAlignment="1">
      <alignment horizontal="left"/>
    </xf>
    <xf numFmtId="0" fontId="17" fillId="2" borderId="31"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2" fillId="2" borderId="29" xfId="0" applyFont="1" applyFill="1" applyBorder="1" applyAlignment="1">
      <alignment horizontal="left" wrapText="1"/>
    </xf>
    <xf numFmtId="0" fontId="12" fillId="2" borderId="30" xfId="0" applyFont="1" applyFill="1" applyBorder="1" applyAlignment="1">
      <alignment horizontal="left" wrapText="1"/>
    </xf>
    <xf numFmtId="0" fontId="12" fillId="0" borderId="64" xfId="0" applyFont="1" applyBorder="1" applyAlignment="1">
      <alignment horizontal="left"/>
    </xf>
    <xf numFmtId="0" fontId="12" fillId="0" borderId="61" xfId="0" applyFont="1" applyBorder="1" applyAlignment="1">
      <alignment horizontal="left"/>
    </xf>
    <xf numFmtId="0" fontId="12" fillId="0" borderId="65" xfId="0" applyFont="1" applyBorder="1" applyAlignment="1">
      <alignment horizontal="left"/>
    </xf>
    <xf numFmtId="168" fontId="8" fillId="3" borderId="8" xfId="0" applyNumberFormat="1" applyFont="1" applyFill="1" applyBorder="1" applyAlignment="1" applyProtection="1">
      <alignment horizontal="center" vertical="center"/>
      <protection locked="0"/>
    </xf>
    <xf numFmtId="168" fontId="8" fillId="3" borderId="9" xfId="0" applyNumberFormat="1" applyFont="1" applyFill="1" applyBorder="1" applyAlignment="1" applyProtection="1">
      <alignment horizontal="center" vertical="center"/>
      <protection locked="0"/>
    </xf>
    <xf numFmtId="164" fontId="4" fillId="2" borderId="31" xfId="2" applyFont="1" applyFill="1" applyBorder="1" applyAlignment="1">
      <alignment horizontal="center" vertical="center" wrapText="1"/>
    </xf>
    <xf numFmtId="164" fontId="4" fillId="2" borderId="26" xfId="2" applyFont="1" applyFill="1" applyBorder="1" applyAlignment="1">
      <alignment horizontal="center" vertical="center" wrapText="1"/>
    </xf>
  </cellXfs>
  <cellStyles count="3">
    <cellStyle name="Millares [0]" xfId="1" builtinId="6"/>
    <cellStyle name="Moneda [0]" xfId="2" builtinId="7"/>
    <cellStyle name="Normal" xfId="0" builtinId="0"/>
  </cellStyles>
  <dxfs count="3">
    <dxf>
      <font>
        <color rgb="FF006100"/>
      </font>
      <fill>
        <patternFill>
          <bgColor rgb="FF00B050"/>
        </patternFill>
      </fill>
    </dxf>
    <dxf>
      <fill>
        <patternFill>
          <bgColor rgb="FFFFFF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4</xdr:col>
      <xdr:colOff>345281</xdr:colOff>
      <xdr:row>2</xdr:row>
      <xdr:rowOff>35719</xdr:rowOff>
    </xdr:from>
    <xdr:to>
      <xdr:col>5</xdr:col>
      <xdr:colOff>1365091</xdr:colOff>
      <xdr:row>4</xdr:row>
      <xdr:rowOff>95249</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1226344" y="404813"/>
          <a:ext cx="1376997" cy="583405"/>
        </a:xfrm>
        <a:prstGeom prst="rect">
          <a:avLst/>
        </a:prstGeom>
        <a:noFill/>
        <a:ln>
          <a:noFill/>
        </a:ln>
      </xdr:spPr>
    </xdr:pic>
    <xdr:clientData/>
  </xdr:twoCellAnchor>
  <xdr:twoCellAnchor editAs="oneCell">
    <xdr:from>
      <xdr:col>5</xdr:col>
      <xdr:colOff>1643062</xdr:colOff>
      <xdr:row>2</xdr:row>
      <xdr:rowOff>0</xdr:rowOff>
    </xdr:from>
    <xdr:to>
      <xdr:col>5</xdr:col>
      <xdr:colOff>2964656</xdr:colOff>
      <xdr:row>4</xdr:row>
      <xdr:rowOff>83343</xdr:rowOff>
    </xdr:to>
    <xdr:pic>
      <xdr:nvPicPr>
        <xdr:cNvPr id="5" name="Imagen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2881312" y="369094"/>
          <a:ext cx="1321594" cy="60721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785812</xdr:colOff>
      <xdr:row>31</xdr:row>
      <xdr:rowOff>1083472</xdr:rowOff>
    </xdr:from>
    <xdr:to>
      <xdr:col>1</xdr:col>
      <xdr:colOff>6893718</xdr:colOff>
      <xdr:row>31</xdr:row>
      <xdr:rowOff>1512097</xdr:rowOff>
    </xdr:to>
    <xdr:pic>
      <xdr:nvPicPr>
        <xdr:cNvPr id="69" name="Imagen 68">
          <a:extLst>
            <a:ext uri="{FF2B5EF4-FFF2-40B4-BE49-F238E27FC236}">
              <a16:creationId xmlns:a16="http://schemas.microsoft.com/office/drawing/2014/main" id="{CA8F1F12-07B5-473B-8470-CB7ECB55D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8718" y="30325222"/>
          <a:ext cx="6107906"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2714626</xdr:colOff>
      <xdr:row>20</xdr:row>
      <xdr:rowOff>452441</xdr:rowOff>
    </xdr:from>
    <xdr:to>
      <xdr:col>1</xdr:col>
      <xdr:colOff>4417220</xdr:colOff>
      <xdr:row>20</xdr:row>
      <xdr:rowOff>2102647</xdr:rowOff>
    </xdr:to>
    <xdr:pic>
      <xdr:nvPicPr>
        <xdr:cNvPr id="45" name="Imagen 44">
          <a:extLst>
            <a:ext uri="{FF2B5EF4-FFF2-40B4-BE49-F238E27FC236}">
              <a16:creationId xmlns:a16="http://schemas.microsoft.com/office/drawing/2014/main" id="{DC167A89-3007-4ECF-807E-98C6DADF20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07532" y="13168316"/>
          <a:ext cx="1702594" cy="1650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1481667</xdr:colOff>
      <xdr:row>18</xdr:row>
      <xdr:rowOff>4042833</xdr:rowOff>
    </xdr:from>
    <xdr:to>
      <xdr:col>1</xdr:col>
      <xdr:colOff>6330950</xdr:colOff>
      <xdr:row>18</xdr:row>
      <xdr:rowOff>4592108</xdr:rowOff>
    </xdr:to>
    <xdr:pic>
      <xdr:nvPicPr>
        <xdr:cNvPr id="43" name="Imagen 42">
          <a:extLst>
            <a:ext uri="{FF2B5EF4-FFF2-40B4-BE49-F238E27FC236}">
              <a16:creationId xmlns:a16="http://schemas.microsoft.com/office/drawing/2014/main" id="{3EBB5921-F0C5-495C-A6E4-E3AD0A9B23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73250" y="11631083"/>
          <a:ext cx="4849283"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809623</xdr:colOff>
      <xdr:row>31</xdr:row>
      <xdr:rowOff>1083470</xdr:rowOff>
    </xdr:from>
    <xdr:to>
      <xdr:col>1</xdr:col>
      <xdr:colOff>5834061</xdr:colOff>
      <xdr:row>31</xdr:row>
      <xdr:rowOff>1438282</xdr:rowOff>
    </xdr:to>
    <xdr:sp macro="" textlink="">
      <xdr:nvSpPr>
        <xdr:cNvPr id="19" name="Rectángulo redondeado 36">
          <a:extLst>
            <a:ext uri="{FF2B5EF4-FFF2-40B4-BE49-F238E27FC236}">
              <a16:creationId xmlns:a16="http://schemas.microsoft.com/office/drawing/2014/main" id="{9181472A-F76D-4052-9715-8FF2D80F9DB7}"/>
            </a:ext>
          </a:extLst>
        </xdr:cNvPr>
        <xdr:cNvSpPr/>
      </xdr:nvSpPr>
      <xdr:spPr>
        <a:xfrm rot="5400000">
          <a:off x="3537342" y="27990407"/>
          <a:ext cx="354812" cy="5024438"/>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1081086</xdr:colOff>
      <xdr:row>18</xdr:row>
      <xdr:rowOff>4321974</xdr:rowOff>
    </xdr:from>
    <xdr:to>
      <xdr:col>1</xdr:col>
      <xdr:colOff>6607968</xdr:colOff>
      <xdr:row>18</xdr:row>
      <xdr:rowOff>4669697</xdr:rowOff>
    </xdr:to>
    <xdr:sp macro="" textlink="">
      <xdr:nvSpPr>
        <xdr:cNvPr id="21" name="Rectángulo redondeado 37">
          <a:extLst>
            <a:ext uri="{FF2B5EF4-FFF2-40B4-BE49-F238E27FC236}">
              <a16:creationId xmlns:a16="http://schemas.microsoft.com/office/drawing/2014/main" id="{1644D920-E7A4-424B-A657-595C33557CA9}"/>
            </a:ext>
          </a:extLst>
        </xdr:cNvPr>
        <xdr:cNvSpPr/>
      </xdr:nvSpPr>
      <xdr:spPr>
        <a:xfrm rot="5400000">
          <a:off x="4063571" y="9328583"/>
          <a:ext cx="347723" cy="552688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5855497</xdr:colOff>
      <xdr:row>31</xdr:row>
      <xdr:rowOff>1140563</xdr:rowOff>
    </xdr:from>
    <xdr:to>
      <xdr:col>1</xdr:col>
      <xdr:colOff>7022309</xdr:colOff>
      <xdr:row>31</xdr:row>
      <xdr:rowOff>1426313</xdr:rowOff>
    </xdr:to>
    <xdr:sp macro="" textlink="">
      <xdr:nvSpPr>
        <xdr:cNvPr id="22" name="Elipse 21">
          <a:extLst>
            <a:ext uri="{FF2B5EF4-FFF2-40B4-BE49-F238E27FC236}">
              <a16:creationId xmlns:a16="http://schemas.microsoft.com/office/drawing/2014/main" id="{A7059941-DD71-4519-9CA6-E19459C07179}"/>
            </a:ext>
          </a:extLst>
        </xdr:cNvPr>
        <xdr:cNvSpPr/>
      </xdr:nvSpPr>
      <xdr:spPr>
        <a:xfrm>
          <a:off x="6248403" y="30382313"/>
          <a:ext cx="1166812" cy="2857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2386993</xdr:colOff>
      <xdr:row>14</xdr:row>
      <xdr:rowOff>299357</xdr:rowOff>
    </xdr:from>
    <xdr:to>
      <xdr:col>1</xdr:col>
      <xdr:colOff>4901593</xdr:colOff>
      <xdr:row>14</xdr:row>
      <xdr:rowOff>1632857</xdr:rowOff>
    </xdr:to>
    <xdr:pic>
      <xdr:nvPicPr>
        <xdr:cNvPr id="29" name="Imagen 2">
          <a:extLst>
            <a:ext uri="{FF2B5EF4-FFF2-40B4-BE49-F238E27FC236}">
              <a16:creationId xmlns:a16="http://schemas.microsoft.com/office/drawing/2014/main" id="{D579BA03-5F73-480B-A862-9291D0B91ED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8576" y="3992940"/>
          <a:ext cx="25146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2261807</xdr:colOff>
      <xdr:row>14</xdr:row>
      <xdr:rowOff>651783</xdr:rowOff>
    </xdr:from>
    <xdr:to>
      <xdr:col>1</xdr:col>
      <xdr:colOff>2652332</xdr:colOff>
      <xdr:row>14</xdr:row>
      <xdr:rowOff>1651907</xdr:rowOff>
    </xdr:to>
    <xdr:sp macro="" textlink="">
      <xdr:nvSpPr>
        <xdr:cNvPr id="30" name="Rectángulo redondeado 39">
          <a:extLst>
            <a:ext uri="{FF2B5EF4-FFF2-40B4-BE49-F238E27FC236}">
              <a16:creationId xmlns:a16="http://schemas.microsoft.com/office/drawing/2014/main" id="{A437F437-E1E6-4EEE-A149-AFA7D33720D2}"/>
            </a:ext>
          </a:extLst>
        </xdr:cNvPr>
        <xdr:cNvSpPr/>
      </xdr:nvSpPr>
      <xdr:spPr>
        <a:xfrm>
          <a:off x="2653390" y="4345366"/>
          <a:ext cx="390525" cy="1000124"/>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2402429</xdr:colOff>
      <xdr:row>16</xdr:row>
      <xdr:rowOff>253999</xdr:rowOff>
    </xdr:from>
    <xdr:to>
      <xdr:col>1</xdr:col>
      <xdr:colOff>4917029</xdr:colOff>
      <xdr:row>16</xdr:row>
      <xdr:rowOff>1587499</xdr:rowOff>
    </xdr:to>
    <xdr:pic>
      <xdr:nvPicPr>
        <xdr:cNvPr id="33" name="Imagen 32">
          <a:extLst>
            <a:ext uri="{FF2B5EF4-FFF2-40B4-BE49-F238E27FC236}">
              <a16:creationId xmlns:a16="http://schemas.microsoft.com/office/drawing/2014/main" id="{045A7F88-5796-4C96-ADA2-1F215744CD9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94012" y="5884332"/>
          <a:ext cx="25146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2573882</xdr:colOff>
      <xdr:row>16</xdr:row>
      <xdr:rowOff>720722</xdr:rowOff>
    </xdr:from>
    <xdr:to>
      <xdr:col>1</xdr:col>
      <xdr:colOff>4964654</xdr:colOff>
      <xdr:row>16</xdr:row>
      <xdr:rowOff>1597024</xdr:rowOff>
    </xdr:to>
    <xdr:sp macro="" textlink="">
      <xdr:nvSpPr>
        <xdr:cNvPr id="34" name="Rectángulo redondeado 12">
          <a:extLst>
            <a:ext uri="{FF2B5EF4-FFF2-40B4-BE49-F238E27FC236}">
              <a16:creationId xmlns:a16="http://schemas.microsoft.com/office/drawing/2014/main" id="{7EEDD764-876F-48AF-A3C9-F96606189C86}"/>
            </a:ext>
          </a:extLst>
        </xdr:cNvPr>
        <xdr:cNvSpPr/>
      </xdr:nvSpPr>
      <xdr:spPr>
        <a:xfrm rot="16200000">
          <a:off x="3722700" y="5593820"/>
          <a:ext cx="876302" cy="239077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2571751</xdr:colOff>
      <xdr:row>18</xdr:row>
      <xdr:rowOff>1968499</xdr:rowOff>
    </xdr:from>
    <xdr:to>
      <xdr:col>1</xdr:col>
      <xdr:colOff>5001684</xdr:colOff>
      <xdr:row>18</xdr:row>
      <xdr:rowOff>3556000</xdr:rowOff>
    </xdr:to>
    <xdr:pic>
      <xdr:nvPicPr>
        <xdr:cNvPr id="40" name="Imagen 39">
          <a:extLst>
            <a:ext uri="{FF2B5EF4-FFF2-40B4-BE49-F238E27FC236}">
              <a16:creationId xmlns:a16="http://schemas.microsoft.com/office/drawing/2014/main" id="{354786FD-626E-4240-B715-F2F01DDACAD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63334" y="9556749"/>
          <a:ext cx="2429933" cy="1587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2599286</xdr:colOff>
      <xdr:row>18</xdr:row>
      <xdr:rowOff>1931447</xdr:rowOff>
    </xdr:from>
    <xdr:to>
      <xdr:col>1</xdr:col>
      <xdr:colOff>4990058</xdr:colOff>
      <xdr:row>18</xdr:row>
      <xdr:rowOff>3439582</xdr:rowOff>
    </xdr:to>
    <xdr:sp macro="" textlink="">
      <xdr:nvSpPr>
        <xdr:cNvPr id="41" name="Rectángulo redondeado 12">
          <a:extLst>
            <a:ext uri="{FF2B5EF4-FFF2-40B4-BE49-F238E27FC236}">
              <a16:creationId xmlns:a16="http://schemas.microsoft.com/office/drawing/2014/main" id="{83F917C1-4063-4152-8D62-EB938CBE9BE8}"/>
            </a:ext>
          </a:extLst>
        </xdr:cNvPr>
        <xdr:cNvSpPr/>
      </xdr:nvSpPr>
      <xdr:spPr>
        <a:xfrm rot="16200000">
          <a:off x="3432187" y="9078379"/>
          <a:ext cx="1508135" cy="2390772"/>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2767012</xdr:colOff>
      <xdr:row>20</xdr:row>
      <xdr:rowOff>435774</xdr:rowOff>
    </xdr:from>
    <xdr:to>
      <xdr:col>1</xdr:col>
      <xdr:colOff>4291012</xdr:colOff>
      <xdr:row>20</xdr:row>
      <xdr:rowOff>2000249</xdr:rowOff>
    </xdr:to>
    <xdr:sp macro="" textlink="">
      <xdr:nvSpPr>
        <xdr:cNvPr id="46" name="Rectángulo redondeado 18">
          <a:extLst>
            <a:ext uri="{FF2B5EF4-FFF2-40B4-BE49-F238E27FC236}">
              <a16:creationId xmlns:a16="http://schemas.microsoft.com/office/drawing/2014/main" id="{38EA369A-A349-4BEB-B2A1-B0D827971C20}"/>
            </a:ext>
          </a:extLst>
        </xdr:cNvPr>
        <xdr:cNvSpPr/>
      </xdr:nvSpPr>
      <xdr:spPr>
        <a:xfrm>
          <a:off x="3159918" y="13151649"/>
          <a:ext cx="1524000" cy="1564475"/>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1762125</xdr:colOff>
      <xdr:row>21</xdr:row>
      <xdr:rowOff>914402</xdr:rowOff>
    </xdr:from>
    <xdr:to>
      <xdr:col>1</xdr:col>
      <xdr:colOff>5734050</xdr:colOff>
      <xdr:row>21</xdr:row>
      <xdr:rowOff>2207421</xdr:rowOff>
    </xdr:to>
    <xdr:pic>
      <xdr:nvPicPr>
        <xdr:cNvPr id="47" name="Imagen 46">
          <a:extLst>
            <a:ext uri="{FF2B5EF4-FFF2-40B4-BE49-F238E27FC236}">
              <a16:creationId xmlns:a16="http://schemas.microsoft.com/office/drawing/2014/main" id="{BE4F74AD-34C9-42C4-A3A7-0FDC93B341A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55031" y="15797215"/>
          <a:ext cx="3971925" cy="1293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1907390</xdr:colOff>
      <xdr:row>21</xdr:row>
      <xdr:rowOff>857250</xdr:rowOff>
    </xdr:from>
    <xdr:to>
      <xdr:col>1</xdr:col>
      <xdr:colOff>3271847</xdr:colOff>
      <xdr:row>22</xdr:row>
      <xdr:rowOff>11907</xdr:rowOff>
    </xdr:to>
    <xdr:sp macro="" textlink="">
      <xdr:nvSpPr>
        <xdr:cNvPr id="48" name="Rectángulo redondeado 17">
          <a:extLst>
            <a:ext uri="{FF2B5EF4-FFF2-40B4-BE49-F238E27FC236}">
              <a16:creationId xmlns:a16="http://schemas.microsoft.com/office/drawing/2014/main" id="{34922331-D269-4520-9873-126994718969}"/>
            </a:ext>
          </a:extLst>
        </xdr:cNvPr>
        <xdr:cNvSpPr/>
      </xdr:nvSpPr>
      <xdr:spPr>
        <a:xfrm>
          <a:off x="2300296" y="15740063"/>
          <a:ext cx="1364457" cy="145256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1759746</xdr:colOff>
      <xdr:row>23</xdr:row>
      <xdr:rowOff>554824</xdr:rowOff>
    </xdr:from>
    <xdr:to>
      <xdr:col>1</xdr:col>
      <xdr:colOff>5731671</xdr:colOff>
      <xdr:row>23</xdr:row>
      <xdr:rowOff>1847843</xdr:rowOff>
    </xdr:to>
    <xdr:pic>
      <xdr:nvPicPr>
        <xdr:cNvPr id="49" name="Imagen 48">
          <a:extLst>
            <a:ext uri="{FF2B5EF4-FFF2-40B4-BE49-F238E27FC236}">
              <a16:creationId xmlns:a16="http://schemas.microsoft.com/office/drawing/2014/main" id="{228F219E-E413-4C1B-B5AD-905B419FB75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52652" y="17926043"/>
          <a:ext cx="3971925" cy="1293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3476625</xdr:colOff>
      <xdr:row>23</xdr:row>
      <xdr:rowOff>497672</xdr:rowOff>
    </xdr:from>
    <xdr:to>
      <xdr:col>1</xdr:col>
      <xdr:colOff>5310188</xdr:colOff>
      <xdr:row>23</xdr:row>
      <xdr:rowOff>1950235</xdr:rowOff>
    </xdr:to>
    <xdr:sp macro="" textlink="">
      <xdr:nvSpPr>
        <xdr:cNvPr id="50" name="Rectángulo redondeado 17">
          <a:extLst>
            <a:ext uri="{FF2B5EF4-FFF2-40B4-BE49-F238E27FC236}">
              <a16:creationId xmlns:a16="http://schemas.microsoft.com/office/drawing/2014/main" id="{FC3B3362-5B46-46F4-AFFC-774236DA2542}"/>
            </a:ext>
          </a:extLst>
        </xdr:cNvPr>
        <xdr:cNvSpPr/>
      </xdr:nvSpPr>
      <xdr:spPr>
        <a:xfrm>
          <a:off x="3869531" y="17868891"/>
          <a:ext cx="1833563" cy="1452563"/>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2452687</xdr:colOff>
      <xdr:row>25</xdr:row>
      <xdr:rowOff>523874</xdr:rowOff>
    </xdr:from>
    <xdr:to>
      <xdr:col>1</xdr:col>
      <xdr:colOff>5214937</xdr:colOff>
      <xdr:row>25</xdr:row>
      <xdr:rowOff>1826418</xdr:rowOff>
    </xdr:to>
    <xdr:pic>
      <xdr:nvPicPr>
        <xdr:cNvPr id="53" name="Imagen 52">
          <a:extLst>
            <a:ext uri="{FF2B5EF4-FFF2-40B4-BE49-F238E27FC236}">
              <a16:creationId xmlns:a16="http://schemas.microsoft.com/office/drawing/2014/main" id="{658EF013-53AB-4CE3-A1A5-4D99723A655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45593" y="20252530"/>
          <a:ext cx="2762250" cy="130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2321719</xdr:colOff>
      <xdr:row>25</xdr:row>
      <xdr:rowOff>345281</xdr:rowOff>
    </xdr:from>
    <xdr:to>
      <xdr:col>1</xdr:col>
      <xdr:colOff>3571875</xdr:colOff>
      <xdr:row>25</xdr:row>
      <xdr:rowOff>1904998</xdr:rowOff>
    </xdr:to>
    <xdr:sp macro="" textlink="">
      <xdr:nvSpPr>
        <xdr:cNvPr id="54" name="Rectángulo redondeado 22">
          <a:extLst>
            <a:ext uri="{FF2B5EF4-FFF2-40B4-BE49-F238E27FC236}">
              <a16:creationId xmlns:a16="http://schemas.microsoft.com/office/drawing/2014/main" id="{2C92DFFC-C0B6-4FEA-89A8-3149A5EA3A8E}"/>
            </a:ext>
          </a:extLst>
        </xdr:cNvPr>
        <xdr:cNvSpPr/>
      </xdr:nvSpPr>
      <xdr:spPr>
        <a:xfrm>
          <a:off x="2714625" y="20073937"/>
          <a:ext cx="1250156" cy="155971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2462215</xdr:colOff>
      <xdr:row>27</xdr:row>
      <xdr:rowOff>402422</xdr:rowOff>
    </xdr:from>
    <xdr:to>
      <xdr:col>1</xdr:col>
      <xdr:colOff>5224465</xdr:colOff>
      <xdr:row>27</xdr:row>
      <xdr:rowOff>1704966</xdr:rowOff>
    </xdr:to>
    <xdr:pic>
      <xdr:nvPicPr>
        <xdr:cNvPr id="55" name="Imagen 54">
          <a:extLst>
            <a:ext uri="{FF2B5EF4-FFF2-40B4-BE49-F238E27FC236}">
              <a16:creationId xmlns:a16="http://schemas.microsoft.com/office/drawing/2014/main" id="{8BC1ED8F-E20A-4F3C-9631-E7316AEEAD6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55121" y="22298016"/>
          <a:ext cx="2762250" cy="1302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3390895</xdr:colOff>
      <xdr:row>27</xdr:row>
      <xdr:rowOff>223829</xdr:rowOff>
    </xdr:from>
    <xdr:to>
      <xdr:col>1</xdr:col>
      <xdr:colOff>5453062</xdr:colOff>
      <xdr:row>27</xdr:row>
      <xdr:rowOff>1783546</xdr:rowOff>
    </xdr:to>
    <xdr:sp macro="" textlink="">
      <xdr:nvSpPr>
        <xdr:cNvPr id="56" name="Rectángulo redondeado 22">
          <a:extLst>
            <a:ext uri="{FF2B5EF4-FFF2-40B4-BE49-F238E27FC236}">
              <a16:creationId xmlns:a16="http://schemas.microsoft.com/office/drawing/2014/main" id="{D0BD1355-823D-48B8-84FE-1E30FBD4C767}"/>
            </a:ext>
          </a:extLst>
        </xdr:cNvPr>
        <xdr:cNvSpPr/>
      </xdr:nvSpPr>
      <xdr:spPr>
        <a:xfrm>
          <a:off x="3783801" y="22119423"/>
          <a:ext cx="2062167" cy="1559717"/>
        </a:xfrm>
        <a:prstGeom prst="round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1420812</xdr:colOff>
      <xdr:row>29</xdr:row>
      <xdr:rowOff>1800771</xdr:rowOff>
    </xdr:from>
    <xdr:to>
      <xdr:col>1</xdr:col>
      <xdr:colOff>7047706</xdr:colOff>
      <xdr:row>29</xdr:row>
      <xdr:rowOff>3239046</xdr:rowOff>
    </xdr:to>
    <xdr:pic>
      <xdr:nvPicPr>
        <xdr:cNvPr id="36" name="Imagen 35">
          <a:extLst>
            <a:ext uri="{FF2B5EF4-FFF2-40B4-BE49-F238E27FC236}">
              <a16:creationId xmlns:a16="http://schemas.microsoft.com/office/drawing/2014/main" id="{D9A1DCA1-62BE-481F-B759-AADCBCF7713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13718" y="25934740"/>
          <a:ext cx="5626894"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1381126</xdr:colOff>
      <xdr:row>29</xdr:row>
      <xdr:rowOff>1726407</xdr:rowOff>
    </xdr:from>
    <xdr:to>
      <xdr:col>1</xdr:col>
      <xdr:colOff>2051845</xdr:colOff>
      <xdr:row>29</xdr:row>
      <xdr:rowOff>3386940</xdr:rowOff>
    </xdr:to>
    <xdr:sp macro="" textlink="">
      <xdr:nvSpPr>
        <xdr:cNvPr id="37" name="Rectángulo redondeado 46">
          <a:extLst>
            <a:ext uri="{FF2B5EF4-FFF2-40B4-BE49-F238E27FC236}">
              <a16:creationId xmlns:a16="http://schemas.microsoft.com/office/drawing/2014/main" id="{B38DB788-F355-4722-B5CC-8705348AC4B6}"/>
            </a:ext>
          </a:extLst>
        </xdr:cNvPr>
        <xdr:cNvSpPr/>
      </xdr:nvSpPr>
      <xdr:spPr>
        <a:xfrm>
          <a:off x="1774032" y="25860376"/>
          <a:ext cx="670719"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3331370</xdr:colOff>
      <xdr:row>29</xdr:row>
      <xdr:rowOff>1747838</xdr:rowOff>
    </xdr:from>
    <xdr:to>
      <xdr:col>1</xdr:col>
      <xdr:colOff>4349750</xdr:colOff>
      <xdr:row>29</xdr:row>
      <xdr:rowOff>3408371</xdr:rowOff>
    </xdr:to>
    <xdr:sp macro="" textlink="">
      <xdr:nvSpPr>
        <xdr:cNvPr id="38" name="Rectángulo redondeado 46">
          <a:extLst>
            <a:ext uri="{FF2B5EF4-FFF2-40B4-BE49-F238E27FC236}">
              <a16:creationId xmlns:a16="http://schemas.microsoft.com/office/drawing/2014/main" id="{25833F10-457C-493E-B059-32A3AE997BE3}"/>
            </a:ext>
          </a:extLst>
        </xdr:cNvPr>
        <xdr:cNvSpPr/>
      </xdr:nvSpPr>
      <xdr:spPr>
        <a:xfrm>
          <a:off x="3724276" y="25881807"/>
          <a:ext cx="1018380" cy="1660533"/>
        </a:xfrm>
        <a:prstGeom prst="roundRect">
          <a:avLst/>
        </a:prstGeom>
        <a:noFill/>
        <a:ln w="25400" cap="flat" cmpd="sng" algn="ctr">
          <a:solidFill>
            <a:srgbClr val="C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CO"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1</xdr:col>
      <xdr:colOff>952500</xdr:colOff>
      <xdr:row>33</xdr:row>
      <xdr:rowOff>761999</xdr:rowOff>
    </xdr:from>
    <xdr:to>
      <xdr:col>1</xdr:col>
      <xdr:colOff>6827044</xdr:colOff>
      <xdr:row>33</xdr:row>
      <xdr:rowOff>1674018</xdr:rowOff>
    </xdr:to>
    <xdr:pic>
      <xdr:nvPicPr>
        <xdr:cNvPr id="42" name="Imagen 41">
          <a:extLst>
            <a:ext uri="{FF2B5EF4-FFF2-40B4-BE49-F238E27FC236}">
              <a16:creationId xmlns:a16="http://schemas.microsoft.com/office/drawing/2014/main" id="{68AF5BFB-B1A3-4B0D-8C7F-A895694135B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45406" y="30837187"/>
          <a:ext cx="5874544" cy="91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171450</xdr:rowOff>
    </xdr:from>
    <xdr:to>
      <xdr:col>7</xdr:col>
      <xdr:colOff>180975</xdr:colOff>
      <xdr:row>22</xdr:row>
      <xdr:rowOff>108664</xdr:rowOff>
    </xdr:to>
    <xdr:pic>
      <xdr:nvPicPr>
        <xdr:cNvPr id="2" name="Imagen 1">
          <a:extLst>
            <a:ext uri="{FF2B5EF4-FFF2-40B4-BE49-F238E27FC236}">
              <a16:creationId xmlns:a16="http://schemas.microsoft.com/office/drawing/2014/main" id="{2D0C2DAD-F2E0-4CC5-AE8A-C63E6045F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5514975" cy="3937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140625" defaultRowHeight="15" x14ac:dyDescent="0.25"/>
  <cols>
    <col min="1" max="16384" width="11.1406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I196"/>
  <sheetViews>
    <sheetView showGridLines="0" tabSelected="1" topLeftCell="B1" zoomScale="80" zoomScaleNormal="80" workbookViewId="0">
      <selection activeCell="B2" sqref="B2"/>
    </sheetView>
  </sheetViews>
  <sheetFormatPr baseColWidth="10" defaultColWidth="11.42578125" defaultRowHeight="14.25" x14ac:dyDescent="0.2"/>
  <cols>
    <col min="1" max="1" width="5.140625" style="8" hidden="1" customWidth="1"/>
    <col min="2" max="2" width="3.85546875" style="30" customWidth="1"/>
    <col min="3" max="3" width="3" style="27" customWidth="1"/>
    <col min="4" max="4" width="6.28515625" style="3" customWidth="1"/>
    <col min="5" max="5" width="5.42578125" style="4" customWidth="1"/>
    <col min="6" max="6" width="60.5703125" style="3" customWidth="1"/>
    <col min="7" max="7" width="8.7109375" style="4" customWidth="1"/>
    <col min="8" max="8" width="16.5703125" style="4" customWidth="1"/>
    <col min="9" max="9" width="9.5703125" style="4" customWidth="1"/>
    <col min="10" max="10" width="9.85546875" style="4" customWidth="1"/>
    <col min="11" max="11" width="14.140625" style="24" customWidth="1"/>
    <col min="12" max="12" width="23.5703125" style="5" customWidth="1"/>
    <col min="13" max="13" width="39.5703125" style="4" customWidth="1"/>
    <col min="14" max="14" width="52.42578125" style="3" customWidth="1"/>
    <col min="15" max="15" width="18.7109375" style="3" customWidth="1"/>
    <col min="16" max="16" width="48" style="3" customWidth="1"/>
    <col min="17" max="17" width="16.140625" style="3" bestFit="1" customWidth="1"/>
    <col min="18" max="18" width="19" style="3" bestFit="1" customWidth="1"/>
    <col min="19" max="19" width="9.7109375" style="3" bestFit="1" customWidth="1"/>
    <col min="20" max="20" width="23.28515625" style="3" customWidth="1"/>
    <col min="21" max="21" width="9.7109375" style="3" bestFit="1" customWidth="1"/>
    <col min="22" max="22" width="19.5703125" style="3" customWidth="1"/>
    <col min="23" max="23" width="9.7109375" style="3" bestFit="1" customWidth="1"/>
    <col min="24" max="24" width="19.28515625" style="3" customWidth="1"/>
    <col min="25" max="54" width="11.42578125" style="8"/>
    <col min="55" max="16384" width="11.42578125" style="3"/>
  </cols>
  <sheetData>
    <row r="2" spans="1:87" ht="15" customHeight="1" x14ac:dyDescent="0.2">
      <c r="B2" s="72" t="s">
        <v>67</v>
      </c>
      <c r="C2" s="73" t="s">
        <v>199</v>
      </c>
      <c r="D2" s="551"/>
      <c r="E2" s="551"/>
      <c r="F2" s="551"/>
      <c r="G2" s="450" t="s">
        <v>275</v>
      </c>
      <c r="H2" s="450"/>
      <c r="I2" s="450"/>
      <c r="J2" s="450"/>
      <c r="K2" s="450"/>
      <c r="L2" s="450"/>
      <c r="M2" s="450"/>
      <c r="N2" s="450"/>
      <c r="O2" s="450"/>
      <c r="P2" s="450"/>
      <c r="Q2" s="450"/>
      <c r="R2" s="450"/>
      <c r="S2" s="450"/>
      <c r="T2" s="450"/>
      <c r="U2" s="450"/>
      <c r="V2" s="450"/>
      <c r="W2" s="450" t="s">
        <v>285</v>
      </c>
      <c r="X2" s="450"/>
    </row>
    <row r="3" spans="1:87" ht="26.45" customHeight="1" x14ac:dyDescent="0.2">
      <c r="B3" s="72"/>
      <c r="C3" s="73" t="s">
        <v>200</v>
      </c>
      <c r="D3" s="551"/>
      <c r="E3" s="551"/>
      <c r="F3" s="551"/>
      <c r="G3" s="450"/>
      <c r="H3" s="450"/>
      <c r="I3" s="450"/>
      <c r="J3" s="450"/>
      <c r="K3" s="450"/>
      <c r="L3" s="450"/>
      <c r="M3" s="450"/>
      <c r="N3" s="450"/>
      <c r="O3" s="450"/>
      <c r="P3" s="450"/>
      <c r="Q3" s="450"/>
      <c r="R3" s="450"/>
      <c r="S3" s="450"/>
      <c r="T3" s="450"/>
      <c r="U3" s="450"/>
      <c r="V3" s="450"/>
      <c r="W3" s="450"/>
      <c r="X3" s="450"/>
    </row>
    <row r="4" spans="1:87" ht="15.6" customHeight="1" x14ac:dyDescent="0.2">
      <c r="B4" s="72"/>
      <c r="C4" s="73" t="s">
        <v>201</v>
      </c>
      <c r="D4" s="551"/>
      <c r="E4" s="551"/>
      <c r="F4" s="551"/>
      <c r="G4" s="450"/>
      <c r="H4" s="450"/>
      <c r="I4" s="450"/>
      <c r="J4" s="450"/>
      <c r="K4" s="450"/>
      <c r="L4" s="450"/>
      <c r="M4" s="450"/>
      <c r="N4" s="450"/>
      <c r="O4" s="450"/>
      <c r="P4" s="450"/>
      <c r="Q4" s="450"/>
      <c r="R4" s="450"/>
      <c r="S4" s="450"/>
      <c r="T4" s="450"/>
      <c r="U4" s="450"/>
      <c r="V4" s="450"/>
      <c r="W4" s="450"/>
      <c r="X4" s="450"/>
    </row>
    <row r="5" spans="1:87" ht="17.25" customHeight="1" x14ac:dyDescent="0.2">
      <c r="B5" s="72"/>
      <c r="C5" s="73"/>
      <c r="D5" s="551"/>
      <c r="E5" s="551"/>
      <c r="F5" s="551"/>
      <c r="G5" s="450"/>
      <c r="H5" s="450"/>
      <c r="I5" s="450"/>
      <c r="J5" s="450"/>
      <c r="K5" s="450"/>
      <c r="L5" s="450"/>
      <c r="M5" s="450"/>
      <c r="N5" s="450"/>
      <c r="O5" s="450"/>
      <c r="P5" s="450"/>
      <c r="Q5" s="450"/>
      <c r="R5" s="450"/>
      <c r="S5" s="450"/>
      <c r="T5" s="450"/>
      <c r="U5" s="450"/>
      <c r="V5" s="450"/>
      <c r="W5" s="450"/>
      <c r="X5" s="450"/>
    </row>
    <row r="6" spans="1:87" ht="31.9" customHeight="1" thickBot="1" x14ac:dyDescent="0.25">
      <c r="C6" s="30"/>
      <c r="D6" s="30"/>
      <c r="E6" s="9"/>
      <c r="F6" s="9"/>
      <c r="G6" s="74"/>
      <c r="H6" s="74"/>
      <c r="I6" s="74"/>
      <c r="J6" s="74"/>
      <c r="K6" s="75"/>
      <c r="L6" s="74"/>
      <c r="M6" s="74"/>
      <c r="N6" s="74"/>
      <c r="O6" s="74"/>
      <c r="P6" s="74"/>
      <c r="Q6" s="74"/>
      <c r="R6" s="74"/>
      <c r="S6" s="74"/>
      <c r="T6" s="74"/>
      <c r="U6" s="74"/>
      <c r="V6" s="74"/>
      <c r="W6" s="74"/>
      <c r="X6" s="74"/>
    </row>
    <row r="7" spans="1:87" ht="15" x14ac:dyDescent="0.25">
      <c r="D7" s="552" t="s">
        <v>187</v>
      </c>
      <c r="E7" s="553"/>
      <c r="F7" s="554"/>
      <c r="G7" s="534"/>
      <c r="H7" s="535"/>
      <c r="I7" s="535"/>
      <c r="J7" s="535"/>
      <c r="K7" s="535"/>
      <c r="L7" s="535"/>
      <c r="M7" s="535"/>
      <c r="N7" s="535"/>
      <c r="O7" s="535"/>
      <c r="P7" s="535"/>
      <c r="Q7" s="535"/>
      <c r="R7" s="535"/>
      <c r="S7" s="535"/>
      <c r="T7" s="535"/>
      <c r="U7" s="535"/>
      <c r="V7" s="535"/>
      <c r="W7" s="535"/>
      <c r="X7" s="536"/>
      <c r="Y7" s="11"/>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row>
    <row r="8" spans="1:87" ht="15" x14ac:dyDescent="0.25">
      <c r="D8" s="555" t="s">
        <v>188</v>
      </c>
      <c r="E8" s="556"/>
      <c r="F8" s="557"/>
      <c r="G8" s="537"/>
      <c r="H8" s="538"/>
      <c r="I8" s="538"/>
      <c r="J8" s="538"/>
      <c r="K8" s="538"/>
      <c r="L8" s="538"/>
      <c r="M8" s="538"/>
      <c r="N8" s="538"/>
      <c r="O8" s="538"/>
      <c r="P8" s="538"/>
      <c r="Q8" s="538"/>
      <c r="R8" s="538"/>
      <c r="S8" s="538"/>
      <c r="T8" s="538"/>
      <c r="U8" s="538"/>
      <c r="V8" s="538"/>
      <c r="W8" s="538"/>
      <c r="X8" s="539"/>
      <c r="Y8" s="11"/>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row>
    <row r="9" spans="1:87" ht="15" x14ac:dyDescent="0.25">
      <c r="D9" s="555" t="s">
        <v>189</v>
      </c>
      <c r="E9" s="556"/>
      <c r="F9" s="557"/>
      <c r="G9" s="540"/>
      <c r="H9" s="541"/>
      <c r="I9" s="541"/>
      <c r="J9" s="541"/>
      <c r="K9" s="541"/>
      <c r="L9" s="541"/>
      <c r="M9" s="541"/>
      <c r="N9" s="541"/>
      <c r="O9" s="541"/>
      <c r="P9" s="541"/>
      <c r="Q9" s="541"/>
      <c r="R9" s="541"/>
      <c r="S9" s="541"/>
      <c r="T9" s="541"/>
      <c r="U9" s="541"/>
      <c r="V9" s="541"/>
      <c r="W9" s="541"/>
      <c r="X9" s="542"/>
      <c r="Y9" s="11"/>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row>
    <row r="10" spans="1:87" ht="15" x14ac:dyDescent="0.25">
      <c r="D10" s="555" t="s">
        <v>190</v>
      </c>
      <c r="E10" s="556"/>
      <c r="F10" s="557"/>
      <c r="G10" s="540"/>
      <c r="H10" s="541"/>
      <c r="I10" s="541"/>
      <c r="J10" s="541"/>
      <c r="K10" s="541"/>
      <c r="L10" s="541"/>
      <c r="M10" s="541"/>
      <c r="N10" s="541"/>
      <c r="O10" s="541"/>
      <c r="P10" s="541"/>
      <c r="Q10" s="541"/>
      <c r="R10" s="541"/>
      <c r="S10" s="541"/>
      <c r="T10" s="541"/>
      <c r="U10" s="541"/>
      <c r="V10" s="541"/>
      <c r="W10" s="541"/>
      <c r="X10" s="542"/>
      <c r="Y10" s="11"/>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row>
    <row r="11" spans="1:87" ht="15.75" thickBot="1" x14ac:dyDescent="0.3">
      <c r="D11" s="564" t="s">
        <v>191</v>
      </c>
      <c r="E11" s="565"/>
      <c r="F11" s="566"/>
      <c r="G11" s="543"/>
      <c r="H11" s="544"/>
      <c r="I11" s="544"/>
      <c r="J11" s="544"/>
      <c r="K11" s="544"/>
      <c r="L11" s="544"/>
      <c r="M11" s="544"/>
      <c r="N11" s="544"/>
      <c r="O11" s="544"/>
      <c r="P11" s="544"/>
      <c r="Q11" s="544"/>
      <c r="R11" s="544"/>
      <c r="S11" s="544"/>
      <c r="T11" s="544"/>
      <c r="U11" s="544"/>
      <c r="V11" s="544"/>
      <c r="W11" s="544"/>
      <c r="X11" s="545"/>
      <c r="Y11" s="11"/>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row>
    <row r="12" spans="1:87" customFormat="1" ht="29.65" customHeight="1" thickBot="1" x14ac:dyDescent="0.3">
      <c r="A12" s="10"/>
      <c r="B12" s="31"/>
      <c r="C12" s="32"/>
      <c r="D12" s="10"/>
      <c r="E12" s="12"/>
      <c r="F12" s="13"/>
      <c r="G12" s="20"/>
      <c r="H12" s="21"/>
      <c r="I12" s="21"/>
      <c r="J12" s="21"/>
      <c r="K12" s="22"/>
      <c r="L12" s="14"/>
      <c r="M12" s="14"/>
      <c r="N12" s="14"/>
      <c r="O12" s="14"/>
      <c r="P12" s="14"/>
      <c r="Q12" s="14"/>
      <c r="R12" s="14"/>
      <c r="S12" s="14"/>
      <c r="T12" s="14"/>
      <c r="U12" s="14"/>
      <c r="V12" s="14"/>
      <c r="W12" s="14"/>
      <c r="X12" s="14"/>
      <c r="Y12" s="11"/>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row>
    <row r="13" spans="1:87" ht="22.15" customHeight="1" thickBot="1" x14ac:dyDescent="0.25">
      <c r="D13" s="558" t="s">
        <v>181</v>
      </c>
      <c r="E13" s="559"/>
      <c r="F13" s="532" t="s">
        <v>66</v>
      </c>
      <c r="G13" s="461" t="s">
        <v>197</v>
      </c>
      <c r="H13" s="462"/>
      <c r="I13" s="462"/>
      <c r="J13" s="462"/>
      <c r="K13" s="512"/>
      <c r="L13" s="454" t="s">
        <v>186</v>
      </c>
      <c r="M13" s="488" t="s">
        <v>194</v>
      </c>
      <c r="N13" s="488" t="s">
        <v>192</v>
      </c>
      <c r="O13" s="455" t="s">
        <v>202</v>
      </c>
      <c r="P13" s="488" t="s">
        <v>193</v>
      </c>
      <c r="Q13" s="454" t="s">
        <v>68</v>
      </c>
      <c r="R13" s="455"/>
      <c r="S13" s="455"/>
      <c r="T13" s="455"/>
      <c r="U13" s="455"/>
      <c r="V13" s="455"/>
      <c r="W13" s="455"/>
      <c r="X13" s="456"/>
    </row>
    <row r="14" spans="1:87" ht="36.200000000000003" customHeight="1" thickBot="1" x14ac:dyDescent="0.25">
      <c r="D14" s="560"/>
      <c r="E14" s="561"/>
      <c r="F14" s="533"/>
      <c r="G14" s="43" t="s">
        <v>107</v>
      </c>
      <c r="H14" s="28" t="s">
        <v>198</v>
      </c>
      <c r="I14" s="28" t="s">
        <v>65</v>
      </c>
      <c r="J14" s="28" t="s">
        <v>109</v>
      </c>
      <c r="K14" s="44" t="s">
        <v>146</v>
      </c>
      <c r="L14" s="497"/>
      <c r="M14" s="490"/>
      <c r="N14" s="490"/>
      <c r="O14" s="527"/>
      <c r="P14" s="490"/>
      <c r="Q14" s="375" t="s">
        <v>272</v>
      </c>
      <c r="R14" s="389" t="s">
        <v>273</v>
      </c>
      <c r="S14" s="385" t="s">
        <v>272</v>
      </c>
      <c r="T14" s="386" t="s">
        <v>273</v>
      </c>
      <c r="U14" s="387" t="s">
        <v>272</v>
      </c>
      <c r="V14" s="386" t="s">
        <v>273</v>
      </c>
      <c r="W14" s="387" t="s">
        <v>272</v>
      </c>
      <c r="X14" s="388" t="s">
        <v>273</v>
      </c>
    </row>
    <row r="15" spans="1:87" ht="18.2" customHeight="1" x14ac:dyDescent="0.2">
      <c r="D15" s="45"/>
      <c r="E15" s="59" t="s">
        <v>122</v>
      </c>
      <c r="F15" s="60"/>
      <c r="G15" s="61"/>
      <c r="H15" s="61"/>
      <c r="I15" s="61"/>
      <c r="J15" s="61"/>
      <c r="K15" s="62"/>
      <c r="L15" s="60"/>
      <c r="M15" s="63"/>
      <c r="N15" s="60"/>
      <c r="O15" s="60"/>
      <c r="P15" s="60"/>
      <c r="Q15" s="60"/>
      <c r="R15" s="60"/>
      <c r="S15" s="383"/>
      <c r="T15" s="383"/>
      <c r="U15" s="383"/>
      <c r="V15" s="383"/>
      <c r="W15" s="383"/>
      <c r="X15" s="384"/>
    </row>
    <row r="16" spans="1:87" ht="15" x14ac:dyDescent="0.2">
      <c r="D16" s="481">
        <v>1</v>
      </c>
      <c r="E16" s="64" t="s">
        <v>84</v>
      </c>
      <c r="F16" s="38"/>
      <c r="G16" s="39"/>
      <c r="H16" s="39"/>
      <c r="I16" s="39"/>
      <c r="J16" s="39"/>
      <c r="K16" s="40"/>
      <c r="L16" s="38"/>
      <c r="M16" s="41"/>
      <c r="N16" s="38"/>
      <c r="O16" s="38"/>
      <c r="P16" s="38"/>
      <c r="Q16" s="38"/>
      <c r="R16" s="38"/>
      <c r="S16" s="38"/>
      <c r="T16" s="38"/>
      <c r="U16" s="38"/>
      <c r="V16" s="38"/>
      <c r="W16" s="38"/>
      <c r="X16" s="42"/>
    </row>
    <row r="17" spans="1:54" ht="14.65" customHeight="1" thickBot="1" x14ac:dyDescent="0.25">
      <c r="D17" s="481"/>
      <c r="E17" s="333" t="s">
        <v>79</v>
      </c>
      <c r="F17" s="186"/>
      <c r="G17" s="337"/>
      <c r="H17" s="337"/>
      <c r="I17" s="337"/>
      <c r="J17" s="337"/>
      <c r="K17" s="335"/>
      <c r="L17" s="65"/>
      <c r="M17" s="66"/>
      <c r="N17" s="65"/>
      <c r="O17" s="186"/>
      <c r="P17" s="65"/>
      <c r="Q17" s="186"/>
      <c r="R17" s="186"/>
      <c r="S17" s="186"/>
      <c r="T17" s="186"/>
      <c r="U17" s="186"/>
      <c r="V17" s="186"/>
      <c r="W17" s="186"/>
      <c r="X17" s="390"/>
    </row>
    <row r="18" spans="1:54" s="82" customFormat="1" ht="36" x14ac:dyDescent="0.2">
      <c r="A18" s="76"/>
      <c r="B18" s="77"/>
      <c r="C18" s="78"/>
      <c r="D18" s="481"/>
      <c r="E18" s="339" t="s">
        <v>64</v>
      </c>
      <c r="F18" s="80" t="s">
        <v>224</v>
      </c>
      <c r="G18" s="311"/>
      <c r="H18" s="188"/>
      <c r="I18" s="188"/>
      <c r="J18" s="188"/>
      <c r="K18" s="319" t="b">
        <f>IF(G18="X",1,IF(H18="X",0.5,IF(I18="X",0.001,IF(J18="X",""))))</f>
        <v>0</v>
      </c>
      <c r="L18" s="189">
        <v>0</v>
      </c>
      <c r="M18" s="190"/>
      <c r="N18" s="191"/>
      <c r="O18" s="190"/>
      <c r="P18" s="191"/>
      <c r="Q18" s="192"/>
      <c r="R18" s="193"/>
      <c r="S18" s="193"/>
      <c r="T18" s="193"/>
      <c r="U18" s="193"/>
      <c r="V18" s="193"/>
      <c r="W18" s="193"/>
      <c r="X18" s="194"/>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row>
    <row r="19" spans="1:54" s="82" customFormat="1" ht="24" x14ac:dyDescent="0.2">
      <c r="A19" s="76"/>
      <c r="B19" s="77"/>
      <c r="C19" s="78"/>
      <c r="D19" s="481"/>
      <c r="E19" s="334" t="s">
        <v>63</v>
      </c>
      <c r="F19" s="84" t="s">
        <v>225</v>
      </c>
      <c r="G19" s="245"/>
      <c r="H19" s="196"/>
      <c r="I19" s="196"/>
      <c r="J19" s="196"/>
      <c r="K19" s="320" t="b">
        <f t="shared" ref="K19:K22" si="0">IF(G19="X",1,IF(H19="X",0.5,IF(I19="X",0.001,IF(J19="X",""))))</f>
        <v>0</v>
      </c>
      <c r="L19" s="189"/>
      <c r="M19" s="197"/>
      <c r="N19" s="198"/>
      <c r="O19" s="197"/>
      <c r="P19" s="198"/>
      <c r="Q19" s="199"/>
      <c r="R19" s="200"/>
      <c r="S19" s="200"/>
      <c r="T19" s="200"/>
      <c r="U19" s="200"/>
      <c r="V19" s="200"/>
      <c r="W19" s="200"/>
      <c r="X19" s="201"/>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row>
    <row r="20" spans="1:54" s="82" customFormat="1" ht="51.75" customHeight="1" x14ac:dyDescent="0.2">
      <c r="A20" s="76"/>
      <c r="B20" s="77"/>
      <c r="C20" s="78"/>
      <c r="D20" s="481"/>
      <c r="E20" s="334" t="s">
        <v>137</v>
      </c>
      <c r="F20" s="84" t="s">
        <v>227</v>
      </c>
      <c r="G20" s="245"/>
      <c r="H20" s="196"/>
      <c r="I20" s="196"/>
      <c r="J20" s="196"/>
      <c r="K20" s="320" t="b">
        <f t="shared" si="0"/>
        <v>0</v>
      </c>
      <c r="L20" s="189"/>
      <c r="M20" s="197"/>
      <c r="N20" s="198"/>
      <c r="O20" s="197"/>
      <c r="P20" s="198"/>
      <c r="Q20" s="199"/>
      <c r="R20" s="200"/>
      <c r="S20" s="200"/>
      <c r="T20" s="200"/>
      <c r="U20" s="200"/>
      <c r="V20" s="200"/>
      <c r="W20" s="200"/>
      <c r="X20" s="201"/>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row>
    <row r="21" spans="1:54" s="82" customFormat="1" ht="84" x14ac:dyDescent="0.2">
      <c r="A21" s="76"/>
      <c r="B21" s="77"/>
      <c r="C21" s="78"/>
      <c r="D21" s="481"/>
      <c r="E21" s="334" t="s">
        <v>138</v>
      </c>
      <c r="F21" s="84" t="s">
        <v>228</v>
      </c>
      <c r="G21" s="245"/>
      <c r="H21" s="196"/>
      <c r="I21" s="196"/>
      <c r="J21" s="196"/>
      <c r="K21" s="320" t="b">
        <f t="shared" si="0"/>
        <v>0</v>
      </c>
      <c r="L21" s="189"/>
      <c r="M21" s="197"/>
      <c r="N21" s="198"/>
      <c r="O21" s="197"/>
      <c r="P21" s="198"/>
      <c r="Q21" s="199"/>
      <c r="R21" s="200"/>
      <c r="S21" s="200"/>
      <c r="T21" s="200"/>
      <c r="U21" s="200"/>
      <c r="V21" s="200"/>
      <c r="W21" s="200"/>
      <c r="X21" s="201"/>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row>
    <row r="22" spans="1:54" s="82" customFormat="1" ht="24.75" thickBot="1" x14ac:dyDescent="0.25">
      <c r="A22" s="76"/>
      <c r="B22" s="77"/>
      <c r="C22" s="78"/>
      <c r="D22" s="481"/>
      <c r="E22" s="334" t="s">
        <v>226</v>
      </c>
      <c r="F22" s="341" t="s">
        <v>229</v>
      </c>
      <c r="G22" s="314"/>
      <c r="H22" s="203"/>
      <c r="I22" s="203"/>
      <c r="J22" s="203"/>
      <c r="K22" s="321" t="b">
        <f t="shared" si="0"/>
        <v>0</v>
      </c>
      <c r="L22" s="189"/>
      <c r="M22" s="197"/>
      <c r="N22" s="198"/>
      <c r="O22" s="204"/>
      <c r="P22" s="198"/>
      <c r="Q22" s="391"/>
      <c r="R22" s="392"/>
      <c r="S22" s="392"/>
      <c r="T22" s="392"/>
      <c r="U22" s="392"/>
      <c r="V22" s="392"/>
      <c r="W22" s="392"/>
      <c r="X22" s="393"/>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row>
    <row r="23" spans="1:54" ht="15" customHeight="1" thickBot="1" x14ac:dyDescent="0.3">
      <c r="A23" s="25"/>
      <c r="B23" s="26"/>
      <c r="D23" s="522"/>
      <c r="E23" s="52" t="s">
        <v>158</v>
      </c>
      <c r="F23" s="340"/>
      <c r="G23" s="338">
        <f>SUM(K18:K22)</f>
        <v>0</v>
      </c>
      <c r="H23" s="522"/>
      <c r="I23" s="463"/>
      <c r="J23" s="464"/>
      <c r="K23" s="336" t="str">
        <f>IF(G23=0,"",AVERAGE(K18:K22))</f>
        <v/>
      </c>
      <c r="L23" s="461"/>
      <c r="M23" s="462"/>
      <c r="N23" s="462"/>
      <c r="O23" s="463"/>
      <c r="P23" s="462"/>
      <c r="Q23" s="463"/>
      <c r="R23" s="463"/>
      <c r="S23" s="463"/>
      <c r="T23" s="463"/>
      <c r="U23" s="463"/>
      <c r="V23" s="463"/>
      <c r="W23" s="463"/>
      <c r="X23" s="464"/>
    </row>
    <row r="24" spans="1:54" ht="15.75" customHeight="1" thickBot="1" x14ac:dyDescent="0.25">
      <c r="D24" s="517">
        <v>2</v>
      </c>
      <c r="E24" s="461" t="s">
        <v>73</v>
      </c>
      <c r="F24" s="462"/>
      <c r="G24" s="465" t="s">
        <v>107</v>
      </c>
      <c r="H24" s="467" t="s">
        <v>198</v>
      </c>
      <c r="I24" s="467" t="s">
        <v>65</v>
      </c>
      <c r="J24" s="467" t="s">
        <v>109</v>
      </c>
      <c r="K24" s="469" t="s">
        <v>146</v>
      </c>
      <c r="L24" s="530" t="s">
        <v>203</v>
      </c>
      <c r="M24" s="479" t="s">
        <v>194</v>
      </c>
      <c r="N24" s="455" t="s">
        <v>192</v>
      </c>
      <c r="O24" s="488" t="s">
        <v>202</v>
      </c>
      <c r="P24" s="455" t="s">
        <v>193</v>
      </c>
      <c r="Q24" s="451" t="s">
        <v>68</v>
      </c>
      <c r="R24" s="452"/>
      <c r="S24" s="452"/>
      <c r="T24" s="452"/>
      <c r="U24" s="452"/>
      <c r="V24" s="452"/>
      <c r="W24" s="452"/>
      <c r="X24" s="453"/>
    </row>
    <row r="25" spans="1:54" ht="38.25" customHeight="1" thickBot="1" x14ac:dyDescent="0.25">
      <c r="D25" s="481"/>
      <c r="E25" s="52" t="s">
        <v>69</v>
      </c>
      <c r="F25" s="56"/>
      <c r="G25" s="466"/>
      <c r="H25" s="468"/>
      <c r="I25" s="468"/>
      <c r="J25" s="468"/>
      <c r="K25" s="470"/>
      <c r="L25" s="531"/>
      <c r="M25" s="482"/>
      <c r="N25" s="527"/>
      <c r="O25" s="490"/>
      <c r="P25" s="527"/>
      <c r="Q25" s="43" t="s">
        <v>272</v>
      </c>
      <c r="R25" s="57" t="s">
        <v>273</v>
      </c>
      <c r="S25" s="43" t="s">
        <v>272</v>
      </c>
      <c r="T25" s="408" t="s">
        <v>273</v>
      </c>
      <c r="U25" s="28" t="s">
        <v>272</v>
      </c>
      <c r="V25" s="408" t="s">
        <v>273</v>
      </c>
      <c r="W25" s="28" t="s">
        <v>272</v>
      </c>
      <c r="X25" s="409" t="s">
        <v>273</v>
      </c>
    </row>
    <row r="26" spans="1:54" s="82" customFormat="1" ht="108.75" thickBot="1" x14ac:dyDescent="0.25">
      <c r="A26" s="76"/>
      <c r="B26" s="77"/>
      <c r="C26" s="78"/>
      <c r="D26" s="481"/>
      <c r="E26" s="81" t="s">
        <v>62</v>
      </c>
      <c r="F26" s="332" t="s">
        <v>269</v>
      </c>
      <c r="G26" s="202" t="s">
        <v>67</v>
      </c>
      <c r="H26" s="203"/>
      <c r="I26" s="203"/>
      <c r="J26" s="203"/>
      <c r="K26" s="322">
        <f>IF(G26="X",1,IF(H26="X",0.5,IF(I26="X",0.001,IF(J26="X",""))))</f>
        <v>1</v>
      </c>
      <c r="L26" s="369">
        <v>0</v>
      </c>
      <c r="M26" s="240"/>
      <c r="N26" s="241"/>
      <c r="O26" s="204"/>
      <c r="P26" s="241"/>
      <c r="Q26" s="398"/>
      <c r="R26" s="399"/>
      <c r="S26" s="399"/>
      <c r="T26" s="399"/>
      <c r="U26" s="400"/>
      <c r="V26" s="400"/>
      <c r="W26" s="400"/>
      <c r="X26" s="401"/>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row>
    <row r="27" spans="1:54" ht="14.65" customHeight="1" thickBot="1" x14ac:dyDescent="0.3">
      <c r="A27" s="25"/>
      <c r="B27" s="26"/>
      <c r="D27" s="481"/>
      <c r="E27" s="526" t="s">
        <v>79</v>
      </c>
      <c r="F27" s="505"/>
      <c r="G27" s="505"/>
      <c r="H27" s="505"/>
      <c r="I27" s="505"/>
      <c r="J27" s="505"/>
      <c r="K27" s="505"/>
      <c r="L27" s="493"/>
      <c r="M27" s="493"/>
      <c r="N27" s="493"/>
      <c r="O27" s="493"/>
      <c r="P27" s="493"/>
      <c r="Q27" s="506"/>
      <c r="R27" s="506"/>
      <c r="S27" s="506"/>
      <c r="T27" s="506"/>
      <c r="U27" s="506"/>
      <c r="V27" s="506"/>
      <c r="W27" s="506"/>
      <c r="X27" s="507"/>
    </row>
    <row r="28" spans="1:54" s="82" customFormat="1" ht="24" x14ac:dyDescent="0.2">
      <c r="A28" s="76"/>
      <c r="B28" s="77"/>
      <c r="C28" s="78"/>
      <c r="D28" s="481"/>
      <c r="E28" s="79" t="s">
        <v>139</v>
      </c>
      <c r="F28" s="92" t="s">
        <v>106</v>
      </c>
      <c r="G28" s="187" t="s">
        <v>67</v>
      </c>
      <c r="H28" s="188"/>
      <c r="I28" s="188"/>
      <c r="J28" s="188"/>
      <c r="K28" s="319">
        <f t="shared" ref="K28:K33" si="1">IF(G28="X",1,IF(H28="X",0.5,IF(I28="X",0.001,IF(J28="X",""))))</f>
        <v>1</v>
      </c>
      <c r="L28" s="205"/>
      <c r="M28" s="206"/>
      <c r="N28" s="207"/>
      <c r="O28" s="190"/>
      <c r="P28" s="381"/>
      <c r="Q28" s="403"/>
      <c r="R28" s="404"/>
      <c r="S28" s="404"/>
      <c r="T28" s="404"/>
      <c r="U28" s="209"/>
      <c r="V28" s="209"/>
      <c r="W28" s="209"/>
      <c r="X28" s="49"/>
      <c r="Y28" s="99"/>
      <c r="Z28" s="100"/>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row>
    <row r="29" spans="1:54" s="82" customFormat="1" ht="12" x14ac:dyDescent="0.2">
      <c r="A29" s="76"/>
      <c r="B29" s="77"/>
      <c r="C29" s="78"/>
      <c r="D29" s="481"/>
      <c r="E29" s="83" t="s">
        <v>140</v>
      </c>
      <c r="F29" s="93" t="s">
        <v>71</v>
      </c>
      <c r="G29" s="195" t="s">
        <v>67</v>
      </c>
      <c r="H29" s="196"/>
      <c r="I29" s="196"/>
      <c r="J29" s="196"/>
      <c r="K29" s="320">
        <f t="shared" si="1"/>
        <v>1</v>
      </c>
      <c r="L29" s="210">
        <v>0</v>
      </c>
      <c r="M29" s="211"/>
      <c r="N29" s="212"/>
      <c r="O29" s="197"/>
      <c r="P29" s="382"/>
      <c r="Q29" s="405"/>
      <c r="R29" s="249"/>
      <c r="S29" s="249"/>
      <c r="T29" s="249"/>
      <c r="U29" s="215"/>
      <c r="V29" s="215"/>
      <c r="W29" s="215"/>
      <c r="X29" s="5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row>
    <row r="30" spans="1:54" s="82" customFormat="1" ht="12" x14ac:dyDescent="0.2">
      <c r="A30" s="76"/>
      <c r="B30" s="77"/>
      <c r="C30" s="78"/>
      <c r="D30" s="481"/>
      <c r="E30" s="83" t="s">
        <v>141</v>
      </c>
      <c r="F30" s="93" t="s">
        <v>72</v>
      </c>
      <c r="G30" s="195" t="s">
        <v>67</v>
      </c>
      <c r="H30" s="196"/>
      <c r="I30" s="196"/>
      <c r="J30" s="196"/>
      <c r="K30" s="320">
        <f t="shared" si="1"/>
        <v>1</v>
      </c>
      <c r="L30" s="210">
        <v>0</v>
      </c>
      <c r="M30" s="211"/>
      <c r="N30" s="212"/>
      <c r="O30" s="197"/>
      <c r="P30" s="382"/>
      <c r="Q30" s="405"/>
      <c r="R30" s="249"/>
      <c r="S30" s="249"/>
      <c r="T30" s="249"/>
      <c r="U30" s="215"/>
      <c r="V30" s="215"/>
      <c r="W30" s="215"/>
      <c r="X30" s="5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row>
    <row r="31" spans="1:54" s="82" customFormat="1" ht="24" x14ac:dyDescent="0.2">
      <c r="A31" s="76"/>
      <c r="B31" s="77"/>
      <c r="C31" s="78"/>
      <c r="D31" s="481"/>
      <c r="E31" s="83" t="s">
        <v>142</v>
      </c>
      <c r="F31" s="94" t="s">
        <v>204</v>
      </c>
      <c r="G31" s="195" t="s">
        <v>67</v>
      </c>
      <c r="H31" s="196"/>
      <c r="I31" s="196"/>
      <c r="J31" s="196"/>
      <c r="K31" s="320">
        <f t="shared" si="1"/>
        <v>1</v>
      </c>
      <c r="L31" s="216"/>
      <c r="M31" s="211"/>
      <c r="N31" s="212"/>
      <c r="O31" s="197"/>
      <c r="P31" s="382"/>
      <c r="Q31" s="405"/>
      <c r="R31" s="249"/>
      <c r="S31" s="249"/>
      <c r="T31" s="249"/>
      <c r="U31" s="215"/>
      <c r="V31" s="215"/>
      <c r="W31" s="215"/>
      <c r="X31" s="5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row>
    <row r="32" spans="1:54" s="82" customFormat="1" ht="35.25" customHeight="1" x14ac:dyDescent="0.2">
      <c r="A32" s="76"/>
      <c r="B32" s="77"/>
      <c r="C32" s="78"/>
      <c r="D32" s="481"/>
      <c r="E32" s="83" t="s">
        <v>143</v>
      </c>
      <c r="F32" s="94" t="s">
        <v>110</v>
      </c>
      <c r="G32" s="195" t="s">
        <v>67</v>
      </c>
      <c r="H32" s="196"/>
      <c r="I32" s="196"/>
      <c r="J32" s="196"/>
      <c r="K32" s="320">
        <f t="shared" si="1"/>
        <v>1</v>
      </c>
      <c r="L32" s="216"/>
      <c r="M32" s="211"/>
      <c r="N32" s="212"/>
      <c r="O32" s="197"/>
      <c r="P32" s="382"/>
      <c r="Q32" s="405"/>
      <c r="R32" s="249"/>
      <c r="S32" s="249"/>
      <c r="T32" s="249"/>
      <c r="U32" s="215"/>
      <c r="V32" s="215"/>
      <c r="W32" s="215"/>
      <c r="X32" s="5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row>
    <row r="33" spans="1:54" s="82" customFormat="1" ht="14.25" customHeight="1" thickBot="1" x14ac:dyDescent="0.25">
      <c r="A33" s="76"/>
      <c r="B33" s="77"/>
      <c r="C33" s="78"/>
      <c r="D33" s="481"/>
      <c r="E33" s="86" t="s">
        <v>144</v>
      </c>
      <c r="F33" s="94" t="s">
        <v>111</v>
      </c>
      <c r="G33" s="202" t="s">
        <v>67</v>
      </c>
      <c r="H33" s="203"/>
      <c r="I33" s="203"/>
      <c r="J33" s="203"/>
      <c r="K33" s="321">
        <f t="shared" si="1"/>
        <v>1</v>
      </c>
      <c r="L33" s="217"/>
      <c r="M33" s="218"/>
      <c r="N33" s="219"/>
      <c r="O33" s="204"/>
      <c r="P33" s="402"/>
      <c r="Q33" s="406"/>
      <c r="R33" s="407"/>
      <c r="S33" s="407"/>
      <c r="T33" s="407"/>
      <c r="U33" s="222"/>
      <c r="V33" s="222"/>
      <c r="W33" s="222"/>
      <c r="X33" s="223"/>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row>
    <row r="34" spans="1:54" ht="15" customHeight="1" thickBot="1" x14ac:dyDescent="0.3">
      <c r="A34" s="25"/>
      <c r="B34" s="26"/>
      <c r="D34" s="522"/>
      <c r="E34" s="70" t="s">
        <v>159</v>
      </c>
      <c r="F34" s="67"/>
      <c r="G34" s="69">
        <f>SUM(K26:K33)</f>
        <v>7</v>
      </c>
      <c r="H34" s="461"/>
      <c r="I34" s="462"/>
      <c r="J34" s="512"/>
      <c r="K34" s="71">
        <f>IF(G34=0,"",AVERAGE(K26:K33))</f>
        <v>1</v>
      </c>
      <c r="L34" s="461"/>
      <c r="M34" s="462"/>
      <c r="N34" s="462"/>
      <c r="O34" s="462"/>
      <c r="P34" s="462"/>
      <c r="Q34" s="463"/>
      <c r="R34" s="463"/>
      <c r="S34" s="463"/>
      <c r="T34" s="463"/>
      <c r="U34" s="463"/>
      <c r="V34" s="463"/>
      <c r="W34" s="463"/>
      <c r="X34" s="464"/>
    </row>
    <row r="35" spans="1:54" ht="15" customHeight="1" thickBot="1" x14ac:dyDescent="0.3">
      <c r="A35" s="25"/>
      <c r="B35" s="26"/>
      <c r="D35" s="479">
        <v>3</v>
      </c>
      <c r="E35" s="492" t="s">
        <v>230</v>
      </c>
      <c r="F35" s="521"/>
      <c r="G35" s="465" t="s">
        <v>107</v>
      </c>
      <c r="H35" s="467" t="s">
        <v>198</v>
      </c>
      <c r="I35" s="467" t="s">
        <v>65</v>
      </c>
      <c r="J35" s="467" t="s">
        <v>235</v>
      </c>
      <c r="K35" s="469" t="s">
        <v>146</v>
      </c>
      <c r="L35" s="569" t="s">
        <v>203</v>
      </c>
      <c r="M35" s="479" t="s">
        <v>194</v>
      </c>
      <c r="N35" s="455" t="s">
        <v>192</v>
      </c>
      <c r="O35" s="488" t="s">
        <v>202</v>
      </c>
      <c r="P35" s="455" t="s">
        <v>193</v>
      </c>
      <c r="Q35" s="451" t="s">
        <v>68</v>
      </c>
      <c r="R35" s="452"/>
      <c r="S35" s="452"/>
      <c r="T35" s="452"/>
      <c r="U35" s="452"/>
      <c r="V35" s="452"/>
      <c r="W35" s="452"/>
      <c r="X35" s="453"/>
    </row>
    <row r="36" spans="1:54" ht="28.5" customHeight="1" thickBot="1" x14ac:dyDescent="0.25">
      <c r="D36" s="480"/>
      <c r="E36" s="494"/>
      <c r="F36" s="507"/>
      <c r="G36" s="466"/>
      <c r="H36" s="468"/>
      <c r="I36" s="468"/>
      <c r="J36" s="468"/>
      <c r="K36" s="470"/>
      <c r="L36" s="570"/>
      <c r="M36" s="480"/>
      <c r="N36" s="516"/>
      <c r="O36" s="490"/>
      <c r="P36" s="516"/>
      <c r="Q36" s="373" t="s">
        <v>272</v>
      </c>
      <c r="R36" s="380" t="s">
        <v>273</v>
      </c>
      <c r="S36" s="373" t="s">
        <v>272</v>
      </c>
      <c r="T36" s="394" t="s">
        <v>273</v>
      </c>
      <c r="U36" s="374" t="s">
        <v>272</v>
      </c>
      <c r="V36" s="394" t="s">
        <v>273</v>
      </c>
      <c r="W36" s="374" t="s">
        <v>272</v>
      </c>
      <c r="X36" s="395" t="s">
        <v>273</v>
      </c>
    </row>
    <row r="37" spans="1:54" s="82" customFormat="1" ht="106.5" customHeight="1" x14ac:dyDescent="0.2">
      <c r="A37" s="76"/>
      <c r="B37" s="77"/>
      <c r="C37" s="78"/>
      <c r="D37" s="480"/>
      <c r="E37" s="339" t="s">
        <v>61</v>
      </c>
      <c r="F37" s="117" t="s">
        <v>266</v>
      </c>
      <c r="G37" s="245"/>
      <c r="H37" s="196"/>
      <c r="I37" s="196"/>
      <c r="J37" s="196"/>
      <c r="K37" s="320" t="b">
        <f t="shared" ref="K37:K43" si="2">IF(G37="X",1,IF(H37="X",0.5,IF(I37="X",0.001,IF(J37="X",""))))</f>
        <v>0</v>
      </c>
      <c r="L37" s="224"/>
      <c r="M37" s="190"/>
      <c r="N37" s="225"/>
      <c r="O37" s="197"/>
      <c r="P37" s="225"/>
      <c r="Q37" s="411"/>
      <c r="R37" s="412"/>
      <c r="S37" s="412"/>
      <c r="T37" s="412"/>
      <c r="U37" s="226"/>
      <c r="V37" s="226"/>
      <c r="W37" s="226"/>
      <c r="X37" s="227"/>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row>
    <row r="38" spans="1:54" s="82" customFormat="1" ht="36" x14ac:dyDescent="0.2">
      <c r="A38" s="76"/>
      <c r="B38" s="77"/>
      <c r="C38" s="78"/>
      <c r="D38" s="480"/>
      <c r="E38" s="334" t="s">
        <v>60</v>
      </c>
      <c r="F38" s="376" t="s">
        <v>231</v>
      </c>
      <c r="G38" s="245"/>
      <c r="H38" s="196"/>
      <c r="I38" s="196"/>
      <c r="J38" s="196"/>
      <c r="K38" s="320" t="b">
        <f t="shared" si="2"/>
        <v>0</v>
      </c>
      <c r="L38" s="210"/>
      <c r="M38" s="197"/>
      <c r="N38" s="228"/>
      <c r="O38" s="197"/>
      <c r="P38" s="228"/>
      <c r="Q38" s="413"/>
      <c r="R38" s="410"/>
      <c r="S38" s="410"/>
      <c r="T38" s="410"/>
      <c r="U38" s="229"/>
      <c r="V38" s="229"/>
      <c r="W38" s="229"/>
      <c r="X38" s="230"/>
      <c r="Y38" s="101"/>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row>
    <row r="39" spans="1:54" s="82" customFormat="1" ht="36" x14ac:dyDescent="0.2">
      <c r="A39" s="76"/>
      <c r="B39" s="77"/>
      <c r="C39" s="78"/>
      <c r="D39" s="480"/>
      <c r="E39" s="334" t="s">
        <v>59</v>
      </c>
      <c r="F39" s="376" t="s">
        <v>232</v>
      </c>
      <c r="G39" s="245"/>
      <c r="H39" s="196"/>
      <c r="I39" s="196"/>
      <c r="J39" s="196"/>
      <c r="K39" s="320" t="b">
        <f t="shared" si="2"/>
        <v>0</v>
      </c>
      <c r="L39" s="210"/>
      <c r="M39" s="197"/>
      <c r="N39" s="228"/>
      <c r="O39" s="197"/>
      <c r="P39" s="228"/>
      <c r="Q39" s="413"/>
      <c r="R39" s="410"/>
      <c r="S39" s="410"/>
      <c r="T39" s="410"/>
      <c r="U39" s="229"/>
      <c r="V39" s="229"/>
      <c r="W39" s="229"/>
      <c r="X39" s="230"/>
      <c r="Y39" s="101"/>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row>
    <row r="40" spans="1:54" s="82" customFormat="1" ht="24" x14ac:dyDescent="0.2">
      <c r="A40" s="76"/>
      <c r="B40" s="77"/>
      <c r="C40" s="78"/>
      <c r="D40" s="480"/>
      <c r="E40" s="334" t="s">
        <v>58</v>
      </c>
      <c r="F40" s="376" t="s">
        <v>233</v>
      </c>
      <c r="G40" s="245"/>
      <c r="H40" s="196"/>
      <c r="I40" s="196"/>
      <c r="J40" s="196"/>
      <c r="K40" s="320" t="b">
        <f t="shared" si="2"/>
        <v>0</v>
      </c>
      <c r="L40" s="210"/>
      <c r="M40" s="197"/>
      <c r="N40" s="228"/>
      <c r="O40" s="197"/>
      <c r="P40" s="228"/>
      <c r="Q40" s="413"/>
      <c r="R40" s="410"/>
      <c r="S40" s="410"/>
      <c r="T40" s="410"/>
      <c r="U40" s="229"/>
      <c r="V40" s="229"/>
      <c r="W40" s="229"/>
      <c r="X40" s="230"/>
      <c r="Y40" s="101"/>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row>
    <row r="41" spans="1:54" s="82" customFormat="1" ht="144.75" customHeight="1" x14ac:dyDescent="0.2">
      <c r="A41" s="76"/>
      <c r="B41" s="77"/>
      <c r="C41" s="78"/>
      <c r="D41" s="480"/>
      <c r="E41" s="334" t="s">
        <v>145</v>
      </c>
      <c r="F41" s="376" t="s">
        <v>263</v>
      </c>
      <c r="G41" s="245"/>
      <c r="H41" s="196"/>
      <c r="I41" s="196"/>
      <c r="J41" s="196"/>
      <c r="K41" s="320" t="b">
        <f t="shared" si="2"/>
        <v>0</v>
      </c>
      <c r="L41" s="210"/>
      <c r="M41" s="197"/>
      <c r="N41" s="228"/>
      <c r="O41" s="197"/>
      <c r="P41" s="228"/>
      <c r="Q41" s="413"/>
      <c r="R41" s="410"/>
      <c r="S41" s="410"/>
      <c r="T41" s="410"/>
      <c r="U41" s="229"/>
      <c r="V41" s="229"/>
      <c r="W41" s="229"/>
      <c r="X41" s="230"/>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row>
    <row r="42" spans="1:54" s="82" customFormat="1" ht="50.25" customHeight="1" x14ac:dyDescent="0.2">
      <c r="A42" s="76"/>
      <c r="B42" s="77"/>
      <c r="C42" s="78"/>
      <c r="D42" s="480"/>
      <c r="E42" s="334"/>
      <c r="F42" s="377" t="s">
        <v>264</v>
      </c>
      <c r="G42" s="245" t="s">
        <v>195</v>
      </c>
      <c r="H42" s="196"/>
      <c r="I42" s="196"/>
      <c r="J42" s="196"/>
      <c r="K42" s="320">
        <f t="shared" si="2"/>
        <v>1</v>
      </c>
      <c r="L42" s="210"/>
      <c r="M42" s="197"/>
      <c r="N42" s="228"/>
      <c r="O42" s="197"/>
      <c r="P42" s="228"/>
      <c r="Q42" s="413"/>
      <c r="R42" s="410"/>
      <c r="S42" s="410"/>
      <c r="T42" s="410"/>
      <c r="U42" s="229"/>
      <c r="V42" s="229"/>
      <c r="W42" s="229"/>
      <c r="X42" s="230"/>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row>
    <row r="43" spans="1:54" s="82" customFormat="1" ht="66.75" customHeight="1" thickBot="1" x14ac:dyDescent="0.25">
      <c r="A43" s="76"/>
      <c r="B43" s="77"/>
      <c r="C43" s="78"/>
      <c r="D43" s="480"/>
      <c r="E43" s="342" t="s">
        <v>234</v>
      </c>
      <c r="F43" s="378" t="s">
        <v>265</v>
      </c>
      <c r="G43" s="245"/>
      <c r="H43" s="196"/>
      <c r="I43" s="196"/>
      <c r="J43" s="196"/>
      <c r="K43" s="320" t="b">
        <f t="shared" si="2"/>
        <v>0</v>
      </c>
      <c r="L43" s="210"/>
      <c r="M43" s="197"/>
      <c r="N43" s="228"/>
      <c r="O43" s="197"/>
      <c r="P43" s="228"/>
      <c r="Q43" s="414"/>
      <c r="R43" s="415"/>
      <c r="S43" s="415"/>
      <c r="T43" s="415"/>
      <c r="U43" s="233"/>
      <c r="V43" s="233"/>
      <c r="W43" s="233"/>
      <c r="X43" s="234"/>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row>
    <row r="44" spans="1:54" ht="15" customHeight="1" thickBot="1" x14ac:dyDescent="0.3">
      <c r="A44" s="25"/>
      <c r="B44" s="26"/>
      <c r="D44" s="482"/>
      <c r="E44" s="461" t="s">
        <v>236</v>
      </c>
      <c r="F44" s="512"/>
      <c r="G44" s="69">
        <f>SUM(K37:K43)</f>
        <v>1</v>
      </c>
      <c r="H44" s="461"/>
      <c r="I44" s="462"/>
      <c r="J44" s="512"/>
      <c r="K44" s="71">
        <f>IF(G44=0,"",AVERAGE(K37:K43))</f>
        <v>1</v>
      </c>
      <c r="L44" s="461"/>
      <c r="M44" s="462"/>
      <c r="N44" s="462"/>
      <c r="O44" s="462"/>
      <c r="P44" s="462"/>
      <c r="Q44" s="463"/>
      <c r="R44" s="463"/>
      <c r="S44" s="463"/>
      <c r="T44" s="463"/>
      <c r="U44" s="463"/>
      <c r="V44" s="463"/>
      <c r="W44" s="463"/>
      <c r="X44" s="464"/>
    </row>
    <row r="45" spans="1:54" ht="15" customHeight="1" thickBot="1" x14ac:dyDescent="0.3">
      <c r="A45" s="25"/>
      <c r="B45" s="26"/>
      <c r="D45" s="488">
        <v>4</v>
      </c>
      <c r="E45" s="492" t="s">
        <v>88</v>
      </c>
      <c r="F45" s="521"/>
      <c r="G45" s="465" t="s">
        <v>107</v>
      </c>
      <c r="H45" s="467" t="s">
        <v>198</v>
      </c>
      <c r="I45" s="467" t="s">
        <v>65</v>
      </c>
      <c r="J45" s="467" t="s">
        <v>109</v>
      </c>
      <c r="K45" s="469" t="s">
        <v>146</v>
      </c>
      <c r="L45" s="569" t="s">
        <v>203</v>
      </c>
      <c r="M45" s="479" t="s">
        <v>194</v>
      </c>
      <c r="N45" s="455" t="s">
        <v>192</v>
      </c>
      <c r="O45" s="488" t="s">
        <v>202</v>
      </c>
      <c r="P45" s="455" t="s">
        <v>193</v>
      </c>
      <c r="Q45" s="451" t="s">
        <v>68</v>
      </c>
      <c r="R45" s="452"/>
      <c r="S45" s="452"/>
      <c r="T45" s="452"/>
      <c r="U45" s="452"/>
      <c r="V45" s="452"/>
      <c r="W45" s="452"/>
      <c r="X45" s="453"/>
    </row>
    <row r="46" spans="1:54" ht="25.5" customHeight="1" thickBot="1" x14ac:dyDescent="0.25">
      <c r="D46" s="489"/>
      <c r="E46" s="549"/>
      <c r="F46" s="550"/>
      <c r="G46" s="466"/>
      <c r="H46" s="468"/>
      <c r="I46" s="468"/>
      <c r="J46" s="468"/>
      <c r="K46" s="470"/>
      <c r="L46" s="570"/>
      <c r="M46" s="480"/>
      <c r="N46" s="516"/>
      <c r="O46" s="490"/>
      <c r="P46" s="516"/>
      <c r="Q46" s="373" t="s">
        <v>272</v>
      </c>
      <c r="R46" s="380" t="s">
        <v>273</v>
      </c>
      <c r="S46" s="373" t="s">
        <v>272</v>
      </c>
      <c r="T46" s="394" t="s">
        <v>273</v>
      </c>
      <c r="U46" s="374" t="s">
        <v>272</v>
      </c>
      <c r="V46" s="394" t="s">
        <v>273</v>
      </c>
      <c r="W46" s="374" t="s">
        <v>272</v>
      </c>
      <c r="X46" s="395" t="s">
        <v>273</v>
      </c>
    </row>
    <row r="47" spans="1:54" s="82" customFormat="1" ht="14.65" customHeight="1" x14ac:dyDescent="0.2">
      <c r="A47" s="76"/>
      <c r="B47" s="77"/>
      <c r="C47" s="78"/>
      <c r="D47" s="491"/>
      <c r="E47" s="79" t="s">
        <v>56</v>
      </c>
      <c r="F47" s="343" t="s">
        <v>52</v>
      </c>
      <c r="G47" s="187"/>
      <c r="H47" s="188"/>
      <c r="I47" s="188"/>
      <c r="J47" s="188"/>
      <c r="K47" s="319" t="b">
        <f t="shared" ref="K47:K51" si="3">IF(G47="X",1,IF(H47="X",0.5,IF(I47="X",0.001,IF(J47="X",""))))</f>
        <v>0</v>
      </c>
      <c r="L47" s="224">
        <v>0</v>
      </c>
      <c r="M47" s="190"/>
      <c r="N47" s="225"/>
      <c r="O47" s="197"/>
      <c r="P47" s="225"/>
      <c r="Q47" s="411"/>
      <c r="R47" s="412"/>
      <c r="S47" s="412"/>
      <c r="T47" s="412"/>
      <c r="U47" s="226"/>
      <c r="V47" s="226"/>
      <c r="W47" s="226"/>
      <c r="X47" s="227"/>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row>
    <row r="48" spans="1:54" s="82" customFormat="1" ht="24" x14ac:dyDescent="0.2">
      <c r="A48" s="76"/>
      <c r="B48" s="77"/>
      <c r="C48" s="78"/>
      <c r="D48" s="491"/>
      <c r="E48" s="83" t="s">
        <v>237</v>
      </c>
      <c r="F48" s="344" t="s">
        <v>50</v>
      </c>
      <c r="G48" s="195"/>
      <c r="H48" s="196"/>
      <c r="I48" s="196"/>
      <c r="J48" s="196"/>
      <c r="K48" s="320" t="b">
        <f t="shared" si="3"/>
        <v>0</v>
      </c>
      <c r="L48" s="210">
        <v>0</v>
      </c>
      <c r="M48" s="197"/>
      <c r="N48" s="228"/>
      <c r="O48" s="197"/>
      <c r="P48" s="228"/>
      <c r="Q48" s="413"/>
      <c r="R48" s="410"/>
      <c r="S48" s="410"/>
      <c r="T48" s="410"/>
      <c r="U48" s="229"/>
      <c r="V48" s="229"/>
      <c r="W48" s="229"/>
      <c r="X48" s="230"/>
      <c r="Y48" s="101"/>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row>
    <row r="49" spans="1:54" s="82" customFormat="1" ht="36" x14ac:dyDescent="0.2">
      <c r="A49" s="76"/>
      <c r="B49" s="77"/>
      <c r="C49" s="78"/>
      <c r="D49" s="491"/>
      <c r="E49" s="83" t="s">
        <v>238</v>
      </c>
      <c r="F49" s="344" t="s">
        <v>48</v>
      </c>
      <c r="G49" s="195" t="s">
        <v>67</v>
      </c>
      <c r="H49" s="196"/>
      <c r="I49" s="196"/>
      <c r="J49" s="196"/>
      <c r="K49" s="320">
        <f t="shared" si="3"/>
        <v>1</v>
      </c>
      <c r="L49" s="210">
        <v>0</v>
      </c>
      <c r="M49" s="197"/>
      <c r="N49" s="228"/>
      <c r="O49" s="197"/>
      <c r="P49" s="228"/>
      <c r="Q49" s="413"/>
      <c r="R49" s="410"/>
      <c r="S49" s="410"/>
      <c r="T49" s="410"/>
      <c r="U49" s="229"/>
      <c r="V49" s="229"/>
      <c r="W49" s="229"/>
      <c r="X49" s="23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row>
    <row r="50" spans="1:54" s="82" customFormat="1" ht="24" x14ac:dyDescent="0.2">
      <c r="A50" s="76"/>
      <c r="B50" s="77"/>
      <c r="C50" s="78"/>
      <c r="D50" s="491"/>
      <c r="E50" s="83" t="s">
        <v>239</v>
      </c>
      <c r="F50" s="345" t="s">
        <v>130</v>
      </c>
      <c r="G50" s="195"/>
      <c r="H50" s="196"/>
      <c r="I50" s="196"/>
      <c r="J50" s="196"/>
      <c r="K50" s="320" t="b">
        <f t="shared" si="3"/>
        <v>0</v>
      </c>
      <c r="L50" s="210">
        <v>0</v>
      </c>
      <c r="M50" s="197"/>
      <c r="N50" s="228"/>
      <c r="O50" s="197"/>
      <c r="P50" s="228"/>
      <c r="Q50" s="413"/>
      <c r="R50" s="410"/>
      <c r="S50" s="410"/>
      <c r="T50" s="410"/>
      <c r="U50" s="229"/>
      <c r="V50" s="229"/>
      <c r="W50" s="229"/>
      <c r="X50" s="23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row>
    <row r="51" spans="1:54" s="82" customFormat="1" ht="24.75" thickBot="1" x14ac:dyDescent="0.25">
      <c r="A51" s="76"/>
      <c r="B51" s="77"/>
      <c r="C51" s="78"/>
      <c r="D51" s="491"/>
      <c r="E51" s="86" t="s">
        <v>240</v>
      </c>
      <c r="F51" s="346" t="s">
        <v>131</v>
      </c>
      <c r="G51" s="202"/>
      <c r="H51" s="203"/>
      <c r="I51" s="203"/>
      <c r="J51" s="203"/>
      <c r="K51" s="321" t="b">
        <f t="shared" si="3"/>
        <v>0</v>
      </c>
      <c r="L51" s="231">
        <v>0</v>
      </c>
      <c r="M51" s="204"/>
      <c r="N51" s="232"/>
      <c r="O51" s="204"/>
      <c r="P51" s="232"/>
      <c r="Q51" s="414"/>
      <c r="R51" s="415"/>
      <c r="S51" s="415"/>
      <c r="T51" s="415"/>
      <c r="U51" s="233"/>
      <c r="V51" s="233"/>
      <c r="W51" s="233"/>
      <c r="X51" s="234"/>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row>
    <row r="52" spans="1:54" s="95" customFormat="1" ht="15" customHeight="1" thickBot="1" x14ac:dyDescent="0.3">
      <c r="A52" s="25"/>
      <c r="B52" s="26"/>
      <c r="C52" s="27"/>
      <c r="D52" s="490"/>
      <c r="E52" s="37" t="s">
        <v>160</v>
      </c>
      <c r="F52" s="37"/>
      <c r="G52" s="69">
        <f>SUM(K47:K51)</f>
        <v>1</v>
      </c>
      <c r="H52" s="461"/>
      <c r="I52" s="462"/>
      <c r="J52" s="512"/>
      <c r="K52" s="71">
        <f>IF(G52=0,"",AVERAGE(K47:K51))</f>
        <v>1</v>
      </c>
      <c r="L52" s="38"/>
      <c r="M52" s="41"/>
      <c r="N52" s="96"/>
      <c r="O52" s="96"/>
      <c r="P52" s="97"/>
      <c r="Q52" s="97"/>
      <c r="R52" s="97"/>
      <c r="S52" s="97"/>
      <c r="T52" s="97"/>
      <c r="U52" s="97"/>
      <c r="V52" s="97"/>
      <c r="W52" s="97"/>
      <c r="X52" s="9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row>
    <row r="53" spans="1:54" s="95" customFormat="1" ht="15" customHeight="1" thickBot="1" x14ac:dyDescent="0.3">
      <c r="A53" s="25"/>
      <c r="B53" s="26"/>
      <c r="C53" s="27"/>
      <c r="D53" s="479">
        <v>5</v>
      </c>
      <c r="E53" s="492" t="s">
        <v>57</v>
      </c>
      <c r="F53" s="521"/>
      <c r="G53" s="465" t="s">
        <v>107</v>
      </c>
      <c r="H53" s="467" t="s">
        <v>198</v>
      </c>
      <c r="I53" s="467" t="s">
        <v>65</v>
      </c>
      <c r="J53" s="467" t="s">
        <v>109</v>
      </c>
      <c r="K53" s="469" t="s">
        <v>146</v>
      </c>
      <c r="L53" s="528" t="s">
        <v>203</v>
      </c>
      <c r="M53" s="517" t="s">
        <v>194</v>
      </c>
      <c r="N53" s="488" t="s">
        <v>192</v>
      </c>
      <c r="O53" s="488" t="s">
        <v>202</v>
      </c>
      <c r="P53" s="488" t="s">
        <v>193</v>
      </c>
      <c r="Q53" s="451" t="s">
        <v>68</v>
      </c>
      <c r="R53" s="452"/>
      <c r="S53" s="452"/>
      <c r="T53" s="452"/>
      <c r="U53" s="452"/>
      <c r="V53" s="452"/>
      <c r="W53" s="452"/>
      <c r="X53" s="453"/>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row>
    <row r="54" spans="1:54" s="95" customFormat="1" ht="33.75" customHeight="1" thickBot="1" x14ac:dyDescent="0.25">
      <c r="A54" s="8"/>
      <c r="B54" s="30"/>
      <c r="C54" s="27"/>
      <c r="D54" s="480"/>
      <c r="E54" s="494"/>
      <c r="F54" s="507"/>
      <c r="G54" s="466"/>
      <c r="H54" s="468"/>
      <c r="I54" s="468"/>
      <c r="J54" s="468"/>
      <c r="K54" s="470"/>
      <c r="L54" s="529"/>
      <c r="M54" s="522"/>
      <c r="N54" s="490"/>
      <c r="O54" s="490"/>
      <c r="P54" s="490"/>
      <c r="Q54" s="373" t="s">
        <v>272</v>
      </c>
      <c r="R54" s="380" t="s">
        <v>273</v>
      </c>
      <c r="S54" s="373" t="s">
        <v>272</v>
      </c>
      <c r="T54" s="394" t="s">
        <v>273</v>
      </c>
      <c r="U54" s="374" t="s">
        <v>272</v>
      </c>
      <c r="V54" s="394" t="s">
        <v>273</v>
      </c>
      <c r="W54" s="374" t="s">
        <v>272</v>
      </c>
      <c r="X54" s="395" t="s">
        <v>273</v>
      </c>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row>
    <row r="55" spans="1:54" s="82" customFormat="1" ht="50.25" customHeight="1" x14ac:dyDescent="0.2">
      <c r="A55" s="76"/>
      <c r="B55" s="77"/>
      <c r="C55" s="78"/>
      <c r="D55" s="480"/>
      <c r="E55" s="370" t="s">
        <v>55</v>
      </c>
      <c r="F55" s="130" t="s">
        <v>241</v>
      </c>
      <c r="G55" s="245" t="s">
        <v>67</v>
      </c>
      <c r="H55" s="196"/>
      <c r="I55" s="196"/>
      <c r="J55" s="196"/>
      <c r="K55" s="350">
        <f>IF(G55="X",1,IF(H55="X",0.5,IF(I55="X",0.001,IF(J55="X",""))))</f>
        <v>1</v>
      </c>
      <c r="L55" s="348">
        <v>0</v>
      </c>
      <c r="M55" s="349"/>
      <c r="N55" s="352"/>
      <c r="O55" s="257"/>
      <c r="P55" s="416"/>
      <c r="Q55" s="208"/>
      <c r="R55" s="209"/>
      <c r="S55" s="209"/>
      <c r="T55" s="209"/>
      <c r="U55" s="209"/>
      <c r="V55" s="209"/>
      <c r="W55" s="209"/>
      <c r="X55" s="49"/>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row>
    <row r="56" spans="1:54" s="82" customFormat="1" ht="29.25" customHeight="1" x14ac:dyDescent="0.2">
      <c r="A56" s="76"/>
      <c r="B56" s="77"/>
      <c r="C56" s="78"/>
      <c r="D56" s="480"/>
      <c r="E56" s="334" t="s">
        <v>134</v>
      </c>
      <c r="F56" s="379" t="s">
        <v>270</v>
      </c>
      <c r="G56" s="248"/>
      <c r="H56" s="347"/>
      <c r="I56" s="347"/>
      <c r="J56" s="347"/>
      <c r="K56" s="320" t="b">
        <f t="shared" ref="K56:K62" si="4">IF(G56="X",1,IF(H56="X",0.5,IF(I56="X",0.001,IF(J56="X",""))))</f>
        <v>0</v>
      </c>
      <c r="L56" s="268"/>
      <c r="M56" s="211"/>
      <c r="N56" s="353"/>
      <c r="O56" s="197"/>
      <c r="P56" s="417"/>
      <c r="Q56" s="214"/>
      <c r="R56" s="215"/>
      <c r="S56" s="215"/>
      <c r="T56" s="215"/>
      <c r="U56" s="215"/>
      <c r="V56" s="215"/>
      <c r="W56" s="215"/>
      <c r="X56" s="5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row>
    <row r="57" spans="1:54" s="82" customFormat="1" ht="36.75" customHeight="1" x14ac:dyDescent="0.2">
      <c r="A57" s="76"/>
      <c r="B57" s="77"/>
      <c r="C57" s="78"/>
      <c r="D57" s="480"/>
      <c r="E57" s="334" t="s">
        <v>135</v>
      </c>
      <c r="F57" s="379" t="s">
        <v>267</v>
      </c>
      <c r="G57" s="248"/>
      <c r="H57" s="347"/>
      <c r="I57" s="347"/>
      <c r="J57" s="347"/>
      <c r="K57" s="320" t="b">
        <f t="shared" si="4"/>
        <v>0</v>
      </c>
      <c r="L57" s="268"/>
      <c r="M57" s="211"/>
      <c r="N57" s="353"/>
      <c r="O57" s="197"/>
      <c r="P57" s="417"/>
      <c r="Q57" s="214"/>
      <c r="R57" s="215"/>
      <c r="S57" s="215"/>
      <c r="T57" s="215"/>
      <c r="U57" s="215"/>
      <c r="V57" s="215"/>
      <c r="W57" s="215"/>
      <c r="X57" s="5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row>
    <row r="58" spans="1:54" s="82" customFormat="1" ht="34.5" customHeight="1" x14ac:dyDescent="0.2">
      <c r="A58" s="76"/>
      <c r="B58" s="77"/>
      <c r="C58" s="78"/>
      <c r="D58" s="480"/>
      <c r="E58" s="334" t="s">
        <v>136</v>
      </c>
      <c r="F58" s="379" t="s">
        <v>242</v>
      </c>
      <c r="G58" s="248"/>
      <c r="H58" s="347"/>
      <c r="I58" s="347"/>
      <c r="J58" s="347"/>
      <c r="K58" s="320" t="b">
        <f t="shared" si="4"/>
        <v>0</v>
      </c>
      <c r="L58" s="268"/>
      <c r="M58" s="211"/>
      <c r="N58" s="353"/>
      <c r="O58" s="197"/>
      <c r="P58" s="417"/>
      <c r="Q58" s="214"/>
      <c r="R58" s="215"/>
      <c r="S58" s="215"/>
      <c r="T58" s="215"/>
      <c r="U58" s="215"/>
      <c r="V58" s="215"/>
      <c r="W58" s="215"/>
      <c r="X58" s="5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row>
    <row r="59" spans="1:54" s="82" customFormat="1" ht="28.5" customHeight="1" x14ac:dyDescent="0.2">
      <c r="A59" s="76"/>
      <c r="B59" s="77"/>
      <c r="C59" s="78"/>
      <c r="D59" s="480"/>
      <c r="E59" s="334" t="s">
        <v>245</v>
      </c>
      <c r="F59" s="379" t="s">
        <v>243</v>
      </c>
      <c r="G59" s="248"/>
      <c r="H59" s="347"/>
      <c r="I59" s="347"/>
      <c r="J59" s="347"/>
      <c r="K59" s="320" t="b">
        <f t="shared" si="4"/>
        <v>0</v>
      </c>
      <c r="L59" s="268"/>
      <c r="M59" s="211"/>
      <c r="N59" s="353"/>
      <c r="O59" s="197"/>
      <c r="P59" s="417"/>
      <c r="Q59" s="214"/>
      <c r="R59" s="215"/>
      <c r="S59" s="215"/>
      <c r="T59" s="215"/>
      <c r="U59" s="215"/>
      <c r="V59" s="215"/>
      <c r="W59" s="215"/>
      <c r="X59" s="5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row>
    <row r="60" spans="1:54" s="82" customFormat="1" ht="40.5" customHeight="1" x14ac:dyDescent="0.2">
      <c r="A60" s="76"/>
      <c r="B60" s="77"/>
      <c r="C60" s="78"/>
      <c r="D60" s="480"/>
      <c r="E60" s="334" t="s">
        <v>246</v>
      </c>
      <c r="F60" s="379" t="s">
        <v>244</v>
      </c>
      <c r="G60" s="248"/>
      <c r="H60" s="347"/>
      <c r="I60" s="347"/>
      <c r="J60" s="347"/>
      <c r="K60" s="320" t="b">
        <f t="shared" si="4"/>
        <v>0</v>
      </c>
      <c r="L60" s="268"/>
      <c r="M60" s="211"/>
      <c r="N60" s="353"/>
      <c r="O60" s="197"/>
      <c r="P60" s="417"/>
      <c r="Q60" s="214"/>
      <c r="R60" s="215"/>
      <c r="S60" s="215"/>
      <c r="T60" s="215"/>
      <c r="U60" s="215"/>
      <c r="V60" s="215"/>
      <c r="W60" s="215"/>
      <c r="X60" s="5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row>
    <row r="61" spans="1:54" s="82" customFormat="1" ht="39" customHeight="1" x14ac:dyDescent="0.2">
      <c r="A61" s="76"/>
      <c r="B61" s="77"/>
      <c r="C61" s="78"/>
      <c r="D61" s="480"/>
      <c r="E61" s="334" t="s">
        <v>247</v>
      </c>
      <c r="F61" s="379" t="s">
        <v>271</v>
      </c>
      <c r="G61" s="248"/>
      <c r="H61" s="347"/>
      <c r="I61" s="347"/>
      <c r="J61" s="347"/>
      <c r="K61" s="320" t="b">
        <f t="shared" si="4"/>
        <v>0</v>
      </c>
      <c r="L61" s="268"/>
      <c r="M61" s="211"/>
      <c r="N61" s="353"/>
      <c r="O61" s="197"/>
      <c r="P61" s="417"/>
      <c r="Q61" s="214"/>
      <c r="R61" s="215"/>
      <c r="S61" s="215"/>
      <c r="T61" s="215"/>
      <c r="U61" s="215"/>
      <c r="V61" s="215"/>
      <c r="W61" s="215"/>
      <c r="X61" s="5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row>
    <row r="62" spans="1:54" s="82" customFormat="1" ht="36.75" customHeight="1" thickBot="1" x14ac:dyDescent="0.25">
      <c r="A62" s="76"/>
      <c r="B62" s="77"/>
      <c r="C62" s="78"/>
      <c r="D62" s="480"/>
      <c r="E62" s="371" t="s">
        <v>248</v>
      </c>
      <c r="F62" s="118" t="s">
        <v>268</v>
      </c>
      <c r="G62" s="372"/>
      <c r="H62" s="351"/>
      <c r="I62" s="351"/>
      <c r="J62" s="351"/>
      <c r="K62" s="321" t="b">
        <f t="shared" si="4"/>
        <v>0</v>
      </c>
      <c r="L62" s="273"/>
      <c r="M62" s="218"/>
      <c r="N62" s="354"/>
      <c r="O62" s="204"/>
      <c r="P62" s="418"/>
      <c r="Q62" s="221"/>
      <c r="R62" s="222"/>
      <c r="S62" s="222"/>
      <c r="T62" s="222"/>
      <c r="U62" s="222"/>
      <c r="V62" s="222"/>
      <c r="W62" s="222"/>
      <c r="X62" s="223"/>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row>
    <row r="63" spans="1:54" ht="15" customHeight="1" thickBot="1" x14ac:dyDescent="0.3">
      <c r="A63" s="25"/>
      <c r="B63" s="26"/>
      <c r="D63" s="482"/>
      <c r="E63" s="494" t="s">
        <v>161</v>
      </c>
      <c r="F63" s="550"/>
      <c r="G63" s="69">
        <f>SUM(K55:K62)</f>
        <v>1</v>
      </c>
      <c r="H63" s="461"/>
      <c r="I63" s="462"/>
      <c r="J63" s="512"/>
      <c r="K63" s="71">
        <f>IF(G63=0,"",AVERAGE(K55:K62))</f>
        <v>1</v>
      </c>
      <c r="L63" s="461"/>
      <c r="M63" s="463"/>
      <c r="N63" s="463"/>
      <c r="O63" s="463"/>
      <c r="P63" s="463"/>
      <c r="Q63" s="463"/>
      <c r="R63" s="463"/>
      <c r="S63" s="463"/>
      <c r="T63" s="463"/>
      <c r="U63" s="463"/>
      <c r="V63" s="463"/>
      <c r="W63" s="463"/>
      <c r="X63" s="464"/>
    </row>
    <row r="64" spans="1:54" ht="27.75" customHeight="1" thickBot="1" x14ac:dyDescent="0.3">
      <c r="D64" s="479">
        <v>6</v>
      </c>
      <c r="E64" s="562" t="s">
        <v>74</v>
      </c>
      <c r="F64" s="563"/>
      <c r="G64" s="465" t="s">
        <v>107</v>
      </c>
      <c r="H64" s="467" t="s">
        <v>198</v>
      </c>
      <c r="I64" s="467" t="s">
        <v>65</v>
      </c>
      <c r="J64" s="467" t="s">
        <v>109</v>
      </c>
      <c r="K64" s="469" t="s">
        <v>146</v>
      </c>
      <c r="L64" s="514" t="s">
        <v>203</v>
      </c>
      <c r="M64" s="479" t="s">
        <v>194</v>
      </c>
      <c r="N64" s="455" t="s">
        <v>192</v>
      </c>
      <c r="O64" s="488" t="s">
        <v>202</v>
      </c>
      <c r="P64" s="455" t="s">
        <v>193</v>
      </c>
      <c r="Q64" s="451" t="s">
        <v>68</v>
      </c>
      <c r="R64" s="452"/>
      <c r="S64" s="452"/>
      <c r="T64" s="452"/>
      <c r="U64" s="452"/>
      <c r="V64" s="452"/>
      <c r="W64" s="452"/>
      <c r="X64" s="453"/>
    </row>
    <row r="65" spans="1:54" ht="28.5" customHeight="1" thickBot="1" x14ac:dyDescent="0.25">
      <c r="D65" s="480"/>
      <c r="E65" s="106" t="s">
        <v>69</v>
      </c>
      <c r="F65" s="105"/>
      <c r="G65" s="466"/>
      <c r="H65" s="468"/>
      <c r="I65" s="468"/>
      <c r="J65" s="468"/>
      <c r="K65" s="470"/>
      <c r="L65" s="546"/>
      <c r="M65" s="482"/>
      <c r="N65" s="527"/>
      <c r="O65" s="490"/>
      <c r="P65" s="527"/>
      <c r="Q65" s="373" t="s">
        <v>272</v>
      </c>
      <c r="R65" s="380" t="s">
        <v>273</v>
      </c>
      <c r="S65" s="373" t="s">
        <v>272</v>
      </c>
      <c r="T65" s="394" t="s">
        <v>273</v>
      </c>
      <c r="U65" s="374" t="s">
        <v>272</v>
      </c>
      <c r="V65" s="394" t="s">
        <v>273</v>
      </c>
      <c r="W65" s="374" t="s">
        <v>272</v>
      </c>
      <c r="X65" s="395" t="s">
        <v>273</v>
      </c>
    </row>
    <row r="66" spans="1:54" s="82" customFormat="1" ht="120.75" customHeight="1" thickBot="1" x14ac:dyDescent="0.25">
      <c r="A66" s="76"/>
      <c r="B66" s="77"/>
      <c r="C66" s="78"/>
      <c r="D66" s="480"/>
      <c r="E66" s="107" t="s">
        <v>54</v>
      </c>
      <c r="F66" s="123" t="s">
        <v>266</v>
      </c>
      <c r="G66" s="202" t="s">
        <v>67</v>
      </c>
      <c r="H66" s="203"/>
      <c r="I66" s="203"/>
      <c r="J66" s="203"/>
      <c r="K66" s="322">
        <f>IF(G66="X",1,IF(H66="X",0.5,IF(I66="X",0.001,IF(J66="X",""))))</f>
        <v>1</v>
      </c>
      <c r="L66" s="239">
        <v>0</v>
      </c>
      <c r="M66" s="240"/>
      <c r="N66" s="241"/>
      <c r="O66" s="197"/>
      <c r="P66" s="241"/>
      <c r="Q66" s="396"/>
      <c r="R66" s="397"/>
      <c r="S66" s="397"/>
      <c r="T66" s="397"/>
      <c r="U66" s="242"/>
      <c r="V66" s="242"/>
      <c r="W66" s="242"/>
      <c r="X66" s="243"/>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1:54" ht="14.65" customHeight="1" thickBot="1" x14ac:dyDescent="0.25">
      <c r="B67" s="33"/>
      <c r="D67" s="480"/>
      <c r="E67" s="526" t="s">
        <v>79</v>
      </c>
      <c r="F67" s="505"/>
      <c r="G67" s="505"/>
      <c r="H67" s="505"/>
      <c r="I67" s="505"/>
      <c r="J67" s="505"/>
      <c r="K67" s="505"/>
      <c r="L67" s="505"/>
      <c r="M67" s="505"/>
      <c r="N67" s="505"/>
      <c r="O67" s="505"/>
      <c r="P67" s="505"/>
      <c r="Q67" s="506"/>
      <c r="R67" s="506"/>
      <c r="S67" s="506"/>
      <c r="T67" s="506"/>
      <c r="U67" s="506"/>
      <c r="V67" s="506"/>
      <c r="W67" s="506"/>
      <c r="X67" s="507"/>
    </row>
    <row r="68" spans="1:54" s="82" customFormat="1" ht="24" x14ac:dyDescent="0.2">
      <c r="A68" s="76"/>
      <c r="B68" s="77"/>
      <c r="C68" s="78"/>
      <c r="D68" s="480"/>
      <c r="E68" s="88" t="s">
        <v>53</v>
      </c>
      <c r="F68" s="108" t="s">
        <v>96</v>
      </c>
      <c r="G68" s="196" t="s">
        <v>67</v>
      </c>
      <c r="H68" s="196"/>
      <c r="I68" s="196"/>
      <c r="J68" s="196"/>
      <c r="K68" s="324">
        <f t="shared" ref="K68:K70" si="5">IF(G68="X",1,IF(H68="X",0.5,IF(I68="X",0.001,IF(J68="X",""))))</f>
        <v>1</v>
      </c>
      <c r="L68" s="244">
        <v>0</v>
      </c>
      <c r="M68" s="245"/>
      <c r="N68" s="246"/>
      <c r="O68" s="197"/>
      <c r="P68" s="421"/>
      <c r="Q68" s="403"/>
      <c r="R68" s="404"/>
      <c r="S68" s="404"/>
      <c r="T68" s="404"/>
      <c r="U68" s="209"/>
      <c r="V68" s="209"/>
      <c r="W68" s="209"/>
      <c r="X68" s="49"/>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row>
    <row r="69" spans="1:54" s="82" customFormat="1" ht="36" x14ac:dyDescent="0.2">
      <c r="A69" s="76"/>
      <c r="B69" s="77"/>
      <c r="C69" s="78"/>
      <c r="D69" s="480"/>
      <c r="E69" s="89" t="s">
        <v>51</v>
      </c>
      <c r="F69" s="91" t="s">
        <v>97</v>
      </c>
      <c r="G69" s="196" t="s">
        <v>67</v>
      </c>
      <c r="H69" s="196"/>
      <c r="I69" s="196"/>
      <c r="J69" s="196"/>
      <c r="K69" s="323">
        <f t="shared" si="5"/>
        <v>1</v>
      </c>
      <c r="L69" s="247">
        <v>0</v>
      </c>
      <c r="M69" s="248"/>
      <c r="N69" s="249"/>
      <c r="O69" s="197"/>
      <c r="P69" s="422"/>
      <c r="Q69" s="405"/>
      <c r="R69" s="249"/>
      <c r="S69" s="249"/>
      <c r="T69" s="249"/>
      <c r="U69" s="215"/>
      <c r="V69" s="215"/>
      <c r="W69" s="215"/>
      <c r="X69" s="5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row>
    <row r="70" spans="1:54" s="82" customFormat="1" ht="14.65" customHeight="1" thickBot="1" x14ac:dyDescent="0.25">
      <c r="A70" s="76"/>
      <c r="B70" s="77"/>
      <c r="C70" s="78"/>
      <c r="D70" s="480"/>
      <c r="E70" s="90" t="s">
        <v>49</v>
      </c>
      <c r="F70" s="109" t="s">
        <v>98</v>
      </c>
      <c r="G70" s="250" t="s">
        <v>67</v>
      </c>
      <c r="H70" s="250"/>
      <c r="I70" s="250"/>
      <c r="J70" s="250"/>
      <c r="K70" s="325">
        <f t="shared" si="5"/>
        <v>1</v>
      </c>
      <c r="L70" s="251">
        <v>0</v>
      </c>
      <c r="M70" s="252"/>
      <c r="N70" s="253"/>
      <c r="O70" s="197"/>
      <c r="P70" s="423"/>
      <c r="Q70" s="406"/>
      <c r="R70" s="407"/>
      <c r="S70" s="407"/>
      <c r="T70" s="407"/>
      <c r="U70" s="222"/>
      <c r="V70" s="222"/>
      <c r="W70" s="222"/>
      <c r="X70" s="223"/>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row>
    <row r="71" spans="1:54" ht="15" customHeight="1" thickBot="1" x14ac:dyDescent="0.3">
      <c r="A71" s="25"/>
      <c r="B71" s="26"/>
      <c r="D71" s="482"/>
      <c r="E71" s="110" t="s">
        <v>162</v>
      </c>
      <c r="F71" s="111"/>
      <c r="G71" s="69">
        <f>SUM(K66:K70)</f>
        <v>4</v>
      </c>
      <c r="H71" s="46"/>
      <c r="I71" s="47"/>
      <c r="J71" s="48"/>
      <c r="K71" s="71">
        <f>IF(G71=0,"",AVERAGE(K66:K70))</f>
        <v>1</v>
      </c>
      <c r="L71" s="53"/>
      <c r="M71" s="112"/>
      <c r="N71" s="113"/>
      <c r="O71" s="113"/>
      <c r="P71" s="114"/>
      <c r="Q71" s="419"/>
      <c r="R71" s="419"/>
      <c r="S71" s="419"/>
      <c r="T71" s="419"/>
      <c r="U71" s="419"/>
      <c r="V71" s="419"/>
      <c r="W71" s="419"/>
      <c r="X71" s="420"/>
    </row>
    <row r="72" spans="1:54" ht="15.75" customHeight="1" thickBot="1" x14ac:dyDescent="0.3">
      <c r="D72" s="479">
        <v>7</v>
      </c>
      <c r="E72" s="116" t="s">
        <v>78</v>
      </c>
      <c r="F72" s="115"/>
      <c r="G72" s="465" t="s">
        <v>107</v>
      </c>
      <c r="H72" s="467" t="s">
        <v>198</v>
      </c>
      <c r="I72" s="467" t="s">
        <v>65</v>
      </c>
      <c r="J72" s="467" t="s">
        <v>109</v>
      </c>
      <c r="K72" s="469" t="s">
        <v>146</v>
      </c>
      <c r="L72" s="514" t="s">
        <v>203</v>
      </c>
      <c r="M72" s="479" t="s">
        <v>194</v>
      </c>
      <c r="N72" s="455" t="s">
        <v>192</v>
      </c>
      <c r="O72" s="488" t="s">
        <v>202</v>
      </c>
      <c r="P72" s="455" t="s">
        <v>193</v>
      </c>
      <c r="Q72" s="451" t="s">
        <v>68</v>
      </c>
      <c r="R72" s="452"/>
      <c r="S72" s="452"/>
      <c r="T72" s="452"/>
      <c r="U72" s="452"/>
      <c r="V72" s="452"/>
      <c r="W72" s="452"/>
      <c r="X72" s="453"/>
    </row>
    <row r="73" spans="1:54" ht="30" customHeight="1" thickBot="1" x14ac:dyDescent="0.25">
      <c r="D73" s="480"/>
      <c r="E73" s="51" t="s">
        <v>69</v>
      </c>
      <c r="F73" s="57"/>
      <c r="G73" s="466"/>
      <c r="H73" s="468"/>
      <c r="I73" s="468"/>
      <c r="J73" s="468"/>
      <c r="K73" s="470"/>
      <c r="L73" s="515"/>
      <c r="M73" s="480"/>
      <c r="N73" s="516"/>
      <c r="O73" s="490"/>
      <c r="P73" s="516"/>
      <c r="Q73" s="373" t="s">
        <v>272</v>
      </c>
      <c r="R73" s="380" t="s">
        <v>273</v>
      </c>
      <c r="S73" s="373" t="s">
        <v>272</v>
      </c>
      <c r="T73" s="394" t="s">
        <v>273</v>
      </c>
      <c r="U73" s="374" t="s">
        <v>272</v>
      </c>
      <c r="V73" s="394" t="s">
        <v>273</v>
      </c>
      <c r="W73" s="374" t="s">
        <v>272</v>
      </c>
      <c r="X73" s="395" t="s">
        <v>273</v>
      </c>
    </row>
    <row r="74" spans="1:54" s="82" customFormat="1" ht="128.25" customHeight="1" thickBot="1" x14ac:dyDescent="0.25">
      <c r="A74" s="76"/>
      <c r="B74" s="77"/>
      <c r="C74" s="78"/>
      <c r="D74" s="480"/>
      <c r="E74" s="102" t="s">
        <v>47</v>
      </c>
      <c r="F74" s="123" t="s">
        <v>266</v>
      </c>
      <c r="G74" s="202"/>
      <c r="H74" s="203"/>
      <c r="I74" s="203"/>
      <c r="J74" s="203"/>
      <c r="K74" s="322" t="b">
        <f>IF(G74="X",1,IF(H74="X",0.5,IF(I74="X",0.001,IF(J74="X",""))))</f>
        <v>0</v>
      </c>
      <c r="L74" s="254">
        <v>0</v>
      </c>
      <c r="M74" s="255"/>
      <c r="N74" s="256"/>
      <c r="O74" s="257"/>
      <c r="P74" s="256"/>
      <c r="Q74" s="396"/>
      <c r="R74" s="397"/>
      <c r="S74" s="397"/>
      <c r="T74" s="397"/>
      <c r="U74" s="242"/>
      <c r="V74" s="242"/>
      <c r="W74" s="242"/>
      <c r="X74" s="243"/>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row>
    <row r="75" spans="1:54" ht="14.65" customHeight="1" thickBot="1" x14ac:dyDescent="0.25">
      <c r="B75" s="33"/>
      <c r="D75" s="480"/>
      <c r="E75" s="492" t="s">
        <v>79</v>
      </c>
      <c r="F75" s="505"/>
      <c r="G75" s="505"/>
      <c r="H75" s="505"/>
      <c r="I75" s="505"/>
      <c r="J75" s="505"/>
      <c r="K75" s="505"/>
      <c r="L75" s="505"/>
      <c r="M75" s="505"/>
      <c r="N75" s="505"/>
      <c r="O75" s="505"/>
      <c r="P75" s="505"/>
      <c r="Q75" s="506"/>
      <c r="R75" s="506"/>
      <c r="S75" s="506"/>
      <c r="T75" s="506"/>
      <c r="U75" s="506"/>
      <c r="V75" s="506"/>
      <c r="W75" s="506"/>
      <c r="X75" s="507"/>
    </row>
    <row r="76" spans="1:54" s="82" customFormat="1" ht="84" x14ac:dyDescent="0.2">
      <c r="A76" s="76"/>
      <c r="B76" s="77"/>
      <c r="C76" s="78"/>
      <c r="D76" s="481"/>
      <c r="E76" s="79" t="s">
        <v>147</v>
      </c>
      <c r="F76" s="355" t="s">
        <v>80</v>
      </c>
      <c r="G76" s="187"/>
      <c r="H76" s="188"/>
      <c r="I76" s="188"/>
      <c r="J76" s="188"/>
      <c r="K76" s="319" t="b">
        <f>IF(G76="X",1,IF(H76="X",0.5,IF(I76="X",0.001,IF(J76="X",""))))</f>
        <v>0</v>
      </c>
      <c r="L76" s="258">
        <v>0</v>
      </c>
      <c r="M76" s="190"/>
      <c r="N76" s="259"/>
      <c r="O76" s="197"/>
      <c r="P76" s="259"/>
      <c r="Q76" s="403"/>
      <c r="R76" s="404"/>
      <c r="S76" s="404"/>
      <c r="T76" s="404"/>
      <c r="U76" s="209"/>
      <c r="V76" s="209"/>
      <c r="W76" s="209"/>
      <c r="X76" s="49"/>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row>
    <row r="77" spans="1:54" s="82" customFormat="1" ht="24" x14ac:dyDescent="0.2">
      <c r="A77" s="76"/>
      <c r="B77" s="77"/>
      <c r="C77" s="78"/>
      <c r="D77" s="481"/>
      <c r="E77" s="83" t="s">
        <v>148</v>
      </c>
      <c r="F77" s="356" t="s">
        <v>81</v>
      </c>
      <c r="G77" s="195"/>
      <c r="H77" s="196"/>
      <c r="I77" s="196"/>
      <c r="J77" s="196"/>
      <c r="K77" s="320" t="b">
        <f t="shared" ref="K77:K80" si="6">IF(G77="X",1,IF(H77="X",0.5,IF(I77="X",0.001,IF(J77="X",""))))</f>
        <v>0</v>
      </c>
      <c r="L77" s="210">
        <v>0</v>
      </c>
      <c r="M77" s="197"/>
      <c r="N77" s="213"/>
      <c r="O77" s="197"/>
      <c r="P77" s="213"/>
      <c r="Q77" s="405"/>
      <c r="R77" s="249"/>
      <c r="S77" s="249"/>
      <c r="T77" s="249"/>
      <c r="U77" s="215"/>
      <c r="V77" s="215"/>
      <c r="W77" s="215"/>
      <c r="X77" s="5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row>
    <row r="78" spans="1:54" s="82" customFormat="1" ht="24" x14ac:dyDescent="0.2">
      <c r="A78" s="76"/>
      <c r="B78" s="77"/>
      <c r="C78" s="78"/>
      <c r="D78" s="481"/>
      <c r="E78" s="83" t="s">
        <v>249</v>
      </c>
      <c r="F78" s="356" t="s">
        <v>82</v>
      </c>
      <c r="G78" s="195" t="s">
        <v>67</v>
      </c>
      <c r="H78" s="196"/>
      <c r="I78" s="196"/>
      <c r="J78" s="196"/>
      <c r="K78" s="320">
        <f t="shared" si="6"/>
        <v>1</v>
      </c>
      <c r="L78" s="210">
        <v>0</v>
      </c>
      <c r="M78" s="197"/>
      <c r="N78" s="213"/>
      <c r="O78" s="197"/>
      <c r="P78" s="213"/>
      <c r="Q78" s="405"/>
      <c r="R78" s="249"/>
      <c r="S78" s="249"/>
      <c r="T78" s="249"/>
      <c r="U78" s="215"/>
      <c r="V78" s="215"/>
      <c r="W78" s="215"/>
      <c r="X78" s="5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row>
    <row r="79" spans="1:54" s="82" customFormat="1" ht="36" x14ac:dyDescent="0.2">
      <c r="A79" s="76"/>
      <c r="B79" s="77"/>
      <c r="C79" s="78"/>
      <c r="D79" s="481"/>
      <c r="E79" s="83" t="s">
        <v>250</v>
      </c>
      <c r="F79" s="356" t="s">
        <v>83</v>
      </c>
      <c r="G79" s="195"/>
      <c r="H79" s="196"/>
      <c r="I79" s="196"/>
      <c r="J79" s="196"/>
      <c r="K79" s="320" t="b">
        <f t="shared" si="6"/>
        <v>0</v>
      </c>
      <c r="L79" s="210">
        <v>0</v>
      </c>
      <c r="M79" s="197"/>
      <c r="N79" s="213"/>
      <c r="O79" s="197"/>
      <c r="P79" s="213"/>
      <c r="Q79" s="405"/>
      <c r="R79" s="249"/>
      <c r="S79" s="249"/>
      <c r="T79" s="249"/>
      <c r="U79" s="215"/>
      <c r="V79" s="215"/>
      <c r="W79" s="215"/>
      <c r="X79" s="5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row>
    <row r="80" spans="1:54" s="82" customFormat="1" ht="84.75" thickBot="1" x14ac:dyDescent="0.25">
      <c r="A80" s="76"/>
      <c r="B80" s="77"/>
      <c r="C80" s="78"/>
      <c r="D80" s="481"/>
      <c r="E80" s="86" t="s">
        <v>251</v>
      </c>
      <c r="F80" s="357" t="s">
        <v>205</v>
      </c>
      <c r="G80" s="202"/>
      <c r="H80" s="203"/>
      <c r="I80" s="203"/>
      <c r="J80" s="203"/>
      <c r="K80" s="321" t="b">
        <f t="shared" si="6"/>
        <v>0</v>
      </c>
      <c r="L80" s="260">
        <v>0</v>
      </c>
      <c r="M80" s="261"/>
      <c r="N80" s="262"/>
      <c r="O80" s="261"/>
      <c r="P80" s="262"/>
      <c r="Q80" s="406"/>
      <c r="R80" s="407"/>
      <c r="S80" s="407"/>
      <c r="T80" s="407"/>
      <c r="U80" s="222"/>
      <c r="V80" s="222"/>
      <c r="W80" s="222"/>
      <c r="X80" s="223"/>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row>
    <row r="81" spans="1:54" ht="14.65" customHeight="1" thickBot="1" x14ac:dyDescent="0.3">
      <c r="A81" s="25"/>
      <c r="B81" s="26"/>
      <c r="D81" s="482"/>
      <c r="E81" s="119" t="s">
        <v>163</v>
      </c>
      <c r="F81" s="111"/>
      <c r="G81" s="69">
        <f>SUM(K76:K80)</f>
        <v>1</v>
      </c>
      <c r="H81" s="46"/>
      <c r="I81" s="47"/>
      <c r="J81" s="48"/>
      <c r="K81" s="71">
        <f>IF(G81=0,"",AVERAGE(K76:K80))</f>
        <v>1</v>
      </c>
      <c r="L81" s="461"/>
      <c r="M81" s="462"/>
      <c r="N81" s="462"/>
      <c r="O81" s="462"/>
      <c r="P81" s="462"/>
      <c r="Q81" s="463"/>
      <c r="R81" s="463"/>
      <c r="S81" s="463"/>
      <c r="T81" s="463"/>
      <c r="U81" s="463"/>
      <c r="V81" s="463"/>
      <c r="W81" s="463"/>
      <c r="X81" s="464"/>
    </row>
    <row r="82" spans="1:54" ht="15.75" customHeight="1" thickBot="1" x14ac:dyDescent="0.3">
      <c r="D82" s="479">
        <v>8</v>
      </c>
      <c r="E82" s="368" t="s">
        <v>178</v>
      </c>
      <c r="F82" s="115"/>
      <c r="G82" s="465" t="s">
        <v>107</v>
      </c>
      <c r="H82" s="467" t="s">
        <v>198</v>
      </c>
      <c r="I82" s="467" t="s">
        <v>65</v>
      </c>
      <c r="J82" s="467" t="s">
        <v>109</v>
      </c>
      <c r="K82" s="469" t="s">
        <v>146</v>
      </c>
      <c r="L82" s="514" t="s">
        <v>203</v>
      </c>
      <c r="M82" s="479" t="s">
        <v>194</v>
      </c>
      <c r="N82" s="455" t="s">
        <v>192</v>
      </c>
      <c r="O82" s="488" t="s">
        <v>202</v>
      </c>
      <c r="P82" s="455" t="s">
        <v>193</v>
      </c>
      <c r="Q82" s="451" t="s">
        <v>68</v>
      </c>
      <c r="R82" s="452"/>
      <c r="S82" s="452"/>
      <c r="T82" s="452"/>
      <c r="U82" s="452"/>
      <c r="V82" s="452"/>
      <c r="W82" s="452"/>
      <c r="X82" s="453"/>
    </row>
    <row r="83" spans="1:54" ht="33" customHeight="1" thickBot="1" x14ac:dyDescent="0.25">
      <c r="D83" s="480"/>
      <c r="E83" s="119" t="s">
        <v>69</v>
      </c>
      <c r="F83" s="367"/>
      <c r="G83" s="466"/>
      <c r="H83" s="468"/>
      <c r="I83" s="468"/>
      <c r="J83" s="468"/>
      <c r="K83" s="470"/>
      <c r="L83" s="515"/>
      <c r="M83" s="480"/>
      <c r="N83" s="516"/>
      <c r="O83" s="490"/>
      <c r="P83" s="516"/>
      <c r="Q83" s="373" t="s">
        <v>272</v>
      </c>
      <c r="R83" s="380" t="s">
        <v>273</v>
      </c>
      <c r="S83" s="373" t="s">
        <v>272</v>
      </c>
      <c r="T83" s="394" t="s">
        <v>273</v>
      </c>
      <c r="U83" s="374" t="s">
        <v>272</v>
      </c>
      <c r="V83" s="394" t="s">
        <v>273</v>
      </c>
      <c r="W83" s="374" t="s">
        <v>272</v>
      </c>
      <c r="X83" s="395" t="s">
        <v>273</v>
      </c>
    </row>
    <row r="84" spans="1:54" s="82" customFormat="1" ht="121.5" customHeight="1" x14ac:dyDescent="0.2">
      <c r="A84" s="76"/>
      <c r="B84" s="77"/>
      <c r="C84" s="78"/>
      <c r="D84" s="480"/>
      <c r="E84" s="79" t="s">
        <v>46</v>
      </c>
      <c r="F84" s="123" t="s">
        <v>266</v>
      </c>
      <c r="G84" s="187" t="s">
        <v>67</v>
      </c>
      <c r="H84" s="188"/>
      <c r="I84" s="188"/>
      <c r="J84" s="188"/>
      <c r="K84" s="319">
        <f t="shared" ref="K84:K86" si="7">IF(G84="X",1,IF(H84="X",0.5,IF(I84="X",0.001,IF(J84="X",""))))</f>
        <v>1</v>
      </c>
      <c r="L84" s="224">
        <v>0</v>
      </c>
      <c r="M84" s="190"/>
      <c r="N84" s="225"/>
      <c r="O84" s="197"/>
      <c r="P84" s="225"/>
      <c r="Q84" s="411"/>
      <c r="R84" s="412"/>
      <c r="S84" s="412"/>
      <c r="T84" s="412"/>
      <c r="U84" s="226"/>
      <c r="V84" s="226"/>
      <c r="W84" s="226"/>
      <c r="X84" s="227"/>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row>
    <row r="85" spans="1:54" s="82" customFormat="1" ht="36" x14ac:dyDescent="0.2">
      <c r="A85" s="76"/>
      <c r="B85" s="77"/>
      <c r="C85" s="78"/>
      <c r="D85" s="480"/>
      <c r="E85" s="83" t="s">
        <v>149</v>
      </c>
      <c r="F85" s="124" t="s">
        <v>179</v>
      </c>
      <c r="G85" s="195"/>
      <c r="H85" s="196"/>
      <c r="I85" s="196"/>
      <c r="J85" s="196"/>
      <c r="K85" s="320" t="b">
        <f t="shared" si="7"/>
        <v>0</v>
      </c>
      <c r="L85" s="210">
        <v>0</v>
      </c>
      <c r="M85" s="197"/>
      <c r="N85" s="228"/>
      <c r="O85" s="197"/>
      <c r="P85" s="228"/>
      <c r="Q85" s="413"/>
      <c r="R85" s="410"/>
      <c r="S85" s="410"/>
      <c r="T85" s="410"/>
      <c r="U85" s="229"/>
      <c r="V85" s="229"/>
      <c r="W85" s="229"/>
      <c r="X85" s="230"/>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row>
    <row r="86" spans="1:54" s="82" customFormat="1" ht="24.75" thickBot="1" x14ac:dyDescent="0.25">
      <c r="A86" s="76"/>
      <c r="B86" s="77"/>
      <c r="C86" s="78"/>
      <c r="D86" s="480"/>
      <c r="E86" s="86" t="s">
        <v>150</v>
      </c>
      <c r="F86" s="87" t="s">
        <v>177</v>
      </c>
      <c r="G86" s="202"/>
      <c r="H86" s="203"/>
      <c r="I86" s="203"/>
      <c r="J86" s="203"/>
      <c r="K86" s="321" t="b">
        <f t="shared" si="7"/>
        <v>0</v>
      </c>
      <c r="L86" s="231">
        <v>0</v>
      </c>
      <c r="M86" s="204"/>
      <c r="N86" s="232"/>
      <c r="O86" s="197"/>
      <c r="P86" s="232"/>
      <c r="Q86" s="414"/>
      <c r="R86" s="415"/>
      <c r="S86" s="415"/>
      <c r="T86" s="415"/>
      <c r="U86" s="233"/>
      <c r="V86" s="233"/>
      <c r="W86" s="233"/>
      <c r="X86" s="234"/>
      <c r="Y86" s="76"/>
      <c r="Z86" s="76"/>
      <c r="AA86" s="76"/>
      <c r="AB86" s="76"/>
      <c r="AC86" s="76"/>
      <c r="AD86" s="76"/>
      <c r="AE86" s="122"/>
      <c r="AF86" s="76"/>
      <c r="AG86" s="76"/>
      <c r="AH86" s="76"/>
      <c r="AI86" s="76"/>
      <c r="AJ86" s="76"/>
      <c r="AK86" s="76"/>
      <c r="AL86" s="76"/>
      <c r="AM86" s="76"/>
      <c r="AN86" s="76"/>
      <c r="AO86" s="76"/>
      <c r="AP86" s="76"/>
      <c r="AQ86" s="76"/>
      <c r="AR86" s="76"/>
      <c r="AS86" s="76"/>
      <c r="AT86" s="76"/>
      <c r="AU86" s="76"/>
      <c r="AV86" s="76"/>
      <c r="AW86" s="76"/>
      <c r="AX86" s="76"/>
      <c r="AY86" s="76"/>
      <c r="AZ86" s="76"/>
      <c r="BA86" s="76"/>
      <c r="BB86" s="76"/>
    </row>
    <row r="87" spans="1:54" ht="14.65" customHeight="1" thickBot="1" x14ac:dyDescent="0.3">
      <c r="A87" s="25"/>
      <c r="B87" s="26"/>
      <c r="D87" s="482"/>
      <c r="E87" s="110" t="s">
        <v>184</v>
      </c>
      <c r="F87" s="111"/>
      <c r="G87" s="69">
        <f>SUM(K84:K86)</f>
        <v>1</v>
      </c>
      <c r="H87" s="46"/>
      <c r="I87" s="47"/>
      <c r="J87" s="48"/>
      <c r="K87" s="71">
        <f>IF(G87=0,"",AVERAGE(K84:K86))</f>
        <v>1</v>
      </c>
      <c r="L87" s="461"/>
      <c r="M87" s="462"/>
      <c r="N87" s="462"/>
      <c r="O87" s="462"/>
      <c r="P87" s="462"/>
      <c r="Q87" s="463"/>
      <c r="R87" s="463"/>
      <c r="S87" s="463"/>
      <c r="T87" s="463"/>
      <c r="U87" s="463"/>
      <c r="V87" s="463"/>
      <c r="W87" s="463"/>
      <c r="X87" s="464"/>
    </row>
    <row r="88" spans="1:54" ht="24.75" customHeight="1" thickBot="1" x14ac:dyDescent="0.3">
      <c r="D88" s="479">
        <v>9</v>
      </c>
      <c r="E88" s="368" t="s">
        <v>77</v>
      </c>
      <c r="F88" s="115"/>
      <c r="G88" s="465" t="s">
        <v>107</v>
      </c>
      <c r="H88" s="467" t="s">
        <v>198</v>
      </c>
      <c r="I88" s="467" t="s">
        <v>65</v>
      </c>
      <c r="J88" s="467" t="s">
        <v>109</v>
      </c>
      <c r="K88" s="469" t="s">
        <v>146</v>
      </c>
      <c r="L88" s="514" t="s">
        <v>203</v>
      </c>
      <c r="M88" s="479" t="s">
        <v>194</v>
      </c>
      <c r="N88" s="455" t="s">
        <v>192</v>
      </c>
      <c r="O88" s="488" t="s">
        <v>202</v>
      </c>
      <c r="P88" s="455" t="s">
        <v>193</v>
      </c>
      <c r="Q88" s="451" t="s">
        <v>68</v>
      </c>
      <c r="R88" s="452"/>
      <c r="S88" s="452"/>
      <c r="T88" s="452"/>
      <c r="U88" s="452"/>
      <c r="V88" s="452"/>
      <c r="W88" s="452"/>
      <c r="X88" s="453"/>
    </row>
    <row r="89" spans="1:54" ht="24.75" customHeight="1" thickBot="1" x14ac:dyDescent="0.25">
      <c r="D89" s="480"/>
      <c r="E89" s="51" t="s">
        <v>69</v>
      </c>
      <c r="F89" s="58"/>
      <c r="G89" s="466"/>
      <c r="H89" s="468"/>
      <c r="I89" s="468"/>
      <c r="J89" s="468"/>
      <c r="K89" s="470"/>
      <c r="L89" s="515"/>
      <c r="M89" s="480"/>
      <c r="N89" s="516"/>
      <c r="O89" s="490"/>
      <c r="P89" s="516"/>
      <c r="Q89" s="373" t="s">
        <v>272</v>
      </c>
      <c r="R89" s="380" t="s">
        <v>273</v>
      </c>
      <c r="S89" s="373" t="s">
        <v>272</v>
      </c>
      <c r="T89" s="394" t="s">
        <v>273</v>
      </c>
      <c r="U89" s="374" t="s">
        <v>272</v>
      </c>
      <c r="V89" s="394" t="s">
        <v>273</v>
      </c>
      <c r="W89" s="374" t="s">
        <v>272</v>
      </c>
      <c r="X89" s="395" t="s">
        <v>273</v>
      </c>
    </row>
    <row r="90" spans="1:54" s="82" customFormat="1" ht="108.75" thickBot="1" x14ac:dyDescent="0.25">
      <c r="A90" s="76"/>
      <c r="B90" s="77"/>
      <c r="C90" s="78"/>
      <c r="D90" s="480"/>
      <c r="E90" s="81" t="s">
        <v>44</v>
      </c>
      <c r="F90" s="123" t="s">
        <v>266</v>
      </c>
      <c r="G90" s="202" t="s">
        <v>67</v>
      </c>
      <c r="H90" s="203"/>
      <c r="I90" s="203"/>
      <c r="J90" s="203"/>
      <c r="K90" s="322">
        <f>IF(G90="X",1,IF(H90="X",0.5,IF(I90="X",0.001,IF(J90="X",""))))</f>
        <v>1</v>
      </c>
      <c r="L90" s="264">
        <v>0</v>
      </c>
      <c r="M90" s="255"/>
      <c r="N90" s="256"/>
      <c r="O90" s="257"/>
      <c r="P90" s="256"/>
      <c r="Q90" s="396"/>
      <c r="R90" s="397"/>
      <c r="S90" s="397"/>
      <c r="T90" s="397"/>
      <c r="U90" s="242"/>
      <c r="V90" s="242"/>
      <c r="W90" s="242"/>
      <c r="X90" s="243"/>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row>
    <row r="91" spans="1:54" ht="14.65" customHeight="1" thickBot="1" x14ac:dyDescent="0.25">
      <c r="B91" s="33"/>
      <c r="D91" s="480"/>
      <c r="E91" s="526" t="s">
        <v>79</v>
      </c>
      <c r="F91" s="505"/>
      <c r="G91" s="505"/>
      <c r="H91" s="505"/>
      <c r="I91" s="505"/>
      <c r="J91" s="505"/>
      <c r="K91" s="505"/>
      <c r="L91" s="505"/>
      <c r="M91" s="505"/>
      <c r="N91" s="505"/>
      <c r="O91" s="505"/>
      <c r="P91" s="505"/>
      <c r="Q91" s="506"/>
      <c r="R91" s="506"/>
      <c r="S91" s="506"/>
      <c r="T91" s="506"/>
      <c r="U91" s="506"/>
      <c r="V91" s="506"/>
      <c r="W91" s="506"/>
      <c r="X91" s="507"/>
    </row>
    <row r="92" spans="1:54" s="82" customFormat="1" ht="36" x14ac:dyDescent="0.2">
      <c r="A92" s="76"/>
      <c r="B92" s="77"/>
      <c r="C92" s="78"/>
      <c r="D92" s="480"/>
      <c r="E92" s="85" t="s">
        <v>43</v>
      </c>
      <c r="F92" s="117" t="s">
        <v>89</v>
      </c>
      <c r="G92" s="187" t="s">
        <v>67</v>
      </c>
      <c r="H92" s="188"/>
      <c r="I92" s="188"/>
      <c r="J92" s="188"/>
      <c r="K92" s="319">
        <f t="shared" ref="K92:K93" si="8">IF(G92="X",1,IF(H92="X",0.5,IF(I92="X",0.001,IF(J92="X",""))))</f>
        <v>1</v>
      </c>
      <c r="L92" s="258">
        <v>0</v>
      </c>
      <c r="M92" s="190"/>
      <c r="N92" s="259"/>
      <c r="O92" s="197"/>
      <c r="P92" s="259"/>
      <c r="Q92" s="403"/>
      <c r="R92" s="404"/>
      <c r="S92" s="404"/>
      <c r="T92" s="404"/>
      <c r="U92" s="209"/>
      <c r="V92" s="209"/>
      <c r="W92" s="209"/>
      <c r="X92" s="49"/>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row>
    <row r="93" spans="1:54" s="82" customFormat="1" ht="24.75" thickBot="1" x14ac:dyDescent="0.25">
      <c r="A93" s="76"/>
      <c r="B93" s="77"/>
      <c r="C93" s="78"/>
      <c r="D93" s="480"/>
      <c r="E93" s="86" t="s">
        <v>42</v>
      </c>
      <c r="F93" s="127" t="s">
        <v>128</v>
      </c>
      <c r="G93" s="202"/>
      <c r="H93" s="203"/>
      <c r="I93" s="203"/>
      <c r="J93" s="203"/>
      <c r="K93" s="321" t="b">
        <f t="shared" si="8"/>
        <v>0</v>
      </c>
      <c r="L93" s="231">
        <v>0</v>
      </c>
      <c r="M93" s="204"/>
      <c r="N93" s="220"/>
      <c r="O93" s="197"/>
      <c r="P93" s="220"/>
      <c r="Q93" s="406"/>
      <c r="R93" s="407"/>
      <c r="S93" s="407"/>
      <c r="T93" s="407"/>
      <c r="U93" s="222"/>
      <c r="V93" s="222"/>
      <c r="W93" s="222"/>
      <c r="X93" s="223"/>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row>
    <row r="94" spans="1:54" ht="15" customHeight="1" thickBot="1" x14ac:dyDescent="0.3">
      <c r="A94" s="25"/>
      <c r="B94" s="26"/>
      <c r="D94" s="522"/>
      <c r="E94" s="110" t="s">
        <v>164</v>
      </c>
      <c r="F94" s="111"/>
      <c r="G94" s="68">
        <f>SUM(K90:K93)</f>
        <v>2</v>
      </c>
      <c r="H94" s="46"/>
      <c r="I94" s="47"/>
      <c r="J94" s="48"/>
      <c r="K94" s="71">
        <f>IF(G94=0,"",AVERAGE(K90:K93))</f>
        <v>1</v>
      </c>
      <c r="L94" s="461"/>
      <c r="M94" s="462"/>
      <c r="N94" s="462"/>
      <c r="O94" s="462"/>
      <c r="P94" s="462"/>
      <c r="Q94" s="463"/>
      <c r="R94" s="463"/>
      <c r="S94" s="463"/>
      <c r="T94" s="463"/>
      <c r="U94" s="463"/>
      <c r="V94" s="463"/>
      <c r="W94" s="463"/>
      <c r="X94" s="464"/>
    </row>
    <row r="95" spans="1:54" ht="15.75" customHeight="1" thickBot="1" x14ac:dyDescent="0.3">
      <c r="D95" s="479">
        <v>10</v>
      </c>
      <c r="E95" s="129" t="s">
        <v>75</v>
      </c>
      <c r="F95" s="128"/>
      <c r="G95" s="465" t="s">
        <v>107</v>
      </c>
      <c r="H95" s="467" t="s">
        <v>198</v>
      </c>
      <c r="I95" s="467" t="s">
        <v>65</v>
      </c>
      <c r="J95" s="467" t="s">
        <v>109</v>
      </c>
      <c r="K95" s="469" t="s">
        <v>146</v>
      </c>
      <c r="L95" s="514" t="s">
        <v>203</v>
      </c>
      <c r="M95" s="479" t="s">
        <v>194</v>
      </c>
      <c r="N95" s="455" t="s">
        <v>192</v>
      </c>
      <c r="O95" s="488" t="s">
        <v>202</v>
      </c>
      <c r="P95" s="455" t="s">
        <v>193</v>
      </c>
      <c r="Q95" s="451" t="s">
        <v>68</v>
      </c>
      <c r="R95" s="452"/>
      <c r="S95" s="452"/>
      <c r="T95" s="452"/>
      <c r="U95" s="452"/>
      <c r="V95" s="452"/>
      <c r="W95" s="452"/>
      <c r="X95" s="453"/>
    </row>
    <row r="96" spans="1:54" ht="34.5" customHeight="1" thickBot="1" x14ac:dyDescent="0.25">
      <c r="D96" s="480"/>
      <c r="E96" s="106" t="s">
        <v>76</v>
      </c>
      <c r="F96" s="105"/>
      <c r="G96" s="466"/>
      <c r="H96" s="468"/>
      <c r="I96" s="468"/>
      <c r="J96" s="468"/>
      <c r="K96" s="470"/>
      <c r="L96" s="515"/>
      <c r="M96" s="480"/>
      <c r="N96" s="516"/>
      <c r="O96" s="490"/>
      <c r="P96" s="516"/>
      <c r="Q96" s="385" t="s">
        <v>272</v>
      </c>
      <c r="R96" s="389" t="s">
        <v>273</v>
      </c>
      <c r="S96" s="385" t="s">
        <v>272</v>
      </c>
      <c r="T96" s="386" t="s">
        <v>273</v>
      </c>
      <c r="U96" s="387" t="s">
        <v>272</v>
      </c>
      <c r="V96" s="386" t="s">
        <v>273</v>
      </c>
      <c r="W96" s="387" t="s">
        <v>272</v>
      </c>
      <c r="X96" s="388" t="s">
        <v>273</v>
      </c>
    </row>
    <row r="97" spans="1:54" ht="14.65" customHeight="1" thickBot="1" x14ac:dyDescent="0.25">
      <c r="D97" s="480"/>
      <c r="E97" s="493" t="s">
        <v>79</v>
      </c>
      <c r="F97" s="505"/>
      <c r="G97" s="505"/>
      <c r="H97" s="505"/>
      <c r="I97" s="505"/>
      <c r="J97" s="505"/>
      <c r="K97" s="505"/>
      <c r="L97" s="493"/>
      <c r="M97" s="505"/>
      <c r="N97" s="505"/>
      <c r="O97" s="505"/>
      <c r="P97" s="505"/>
      <c r="Q97" s="493"/>
      <c r="R97" s="493"/>
      <c r="S97" s="493"/>
      <c r="T97" s="493"/>
      <c r="U97" s="493"/>
      <c r="V97" s="493"/>
      <c r="W97" s="493"/>
      <c r="X97" s="521"/>
    </row>
    <row r="98" spans="1:54" s="82" customFormat="1" ht="36" x14ac:dyDescent="0.2">
      <c r="A98" s="76"/>
      <c r="B98" s="77"/>
      <c r="C98" s="78"/>
      <c r="D98" s="481"/>
      <c r="E98" s="79" t="s">
        <v>41</v>
      </c>
      <c r="F98" s="358" t="s">
        <v>113</v>
      </c>
      <c r="G98" s="187"/>
      <c r="H98" s="188"/>
      <c r="I98" s="188"/>
      <c r="J98" s="188"/>
      <c r="K98" s="327" t="b">
        <f t="shared" ref="K98:K101" si="9">IF(G98="X",1,IF(H98="X",0.5,IF(I98="X",0.001,IF(J98="X",""))))</f>
        <v>0</v>
      </c>
      <c r="L98" s="265">
        <v>0</v>
      </c>
      <c r="M98" s="266"/>
      <c r="N98" s="267"/>
      <c r="O98" s="197"/>
      <c r="P98" s="267"/>
      <c r="Q98" s="425"/>
      <c r="R98" s="426"/>
      <c r="S98" s="426"/>
      <c r="T98" s="426"/>
      <c r="U98" s="282"/>
      <c r="V98" s="282"/>
      <c r="W98" s="282"/>
      <c r="X98" s="283"/>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row>
    <row r="99" spans="1:54" s="82" customFormat="1" ht="54.75" customHeight="1" x14ac:dyDescent="0.2">
      <c r="A99" s="76"/>
      <c r="B99" s="77"/>
      <c r="C99" s="78"/>
      <c r="D99" s="481"/>
      <c r="E99" s="83" t="s">
        <v>151</v>
      </c>
      <c r="F99" s="359" t="s">
        <v>114</v>
      </c>
      <c r="G99" s="195" t="s">
        <v>67</v>
      </c>
      <c r="H99" s="196"/>
      <c r="I99" s="196"/>
      <c r="J99" s="196"/>
      <c r="K99" s="323">
        <f t="shared" si="9"/>
        <v>1</v>
      </c>
      <c r="L99" s="268">
        <v>0</v>
      </c>
      <c r="M99" s="269"/>
      <c r="N99" s="270"/>
      <c r="O99" s="197"/>
      <c r="P99" s="270"/>
      <c r="Q99" s="427"/>
      <c r="R99" s="424"/>
      <c r="S99" s="424"/>
      <c r="T99" s="424"/>
      <c r="U99" s="271"/>
      <c r="V99" s="271"/>
      <c r="W99" s="271"/>
      <c r="X99" s="272"/>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row>
    <row r="100" spans="1:54" s="82" customFormat="1" ht="41.1" customHeight="1" x14ac:dyDescent="0.2">
      <c r="A100" s="76"/>
      <c r="B100" s="77"/>
      <c r="C100" s="78"/>
      <c r="D100" s="481"/>
      <c r="E100" s="83" t="s">
        <v>152</v>
      </c>
      <c r="F100" s="356" t="s">
        <v>115</v>
      </c>
      <c r="G100" s="195"/>
      <c r="H100" s="196"/>
      <c r="I100" s="196"/>
      <c r="J100" s="196"/>
      <c r="K100" s="323" t="b">
        <f t="shared" si="9"/>
        <v>0</v>
      </c>
      <c r="L100" s="268">
        <v>0</v>
      </c>
      <c r="M100" s="269"/>
      <c r="N100" s="270"/>
      <c r="O100" s="197"/>
      <c r="P100" s="270"/>
      <c r="Q100" s="427"/>
      <c r="R100" s="424"/>
      <c r="S100" s="424"/>
      <c r="T100" s="424"/>
      <c r="U100" s="271"/>
      <c r="V100" s="271"/>
      <c r="W100" s="271"/>
      <c r="X100" s="272"/>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row>
    <row r="101" spans="1:54" s="82" customFormat="1" ht="24.75" thickBot="1" x14ac:dyDescent="0.25">
      <c r="A101" s="76"/>
      <c r="B101" s="77"/>
      <c r="C101" s="78"/>
      <c r="D101" s="481"/>
      <c r="E101" s="86" t="s">
        <v>252</v>
      </c>
      <c r="F101" s="357" t="s">
        <v>112</v>
      </c>
      <c r="G101" s="202"/>
      <c r="H101" s="203"/>
      <c r="I101" s="203"/>
      <c r="J101" s="203"/>
      <c r="K101" s="328" t="b">
        <f t="shared" si="9"/>
        <v>0</v>
      </c>
      <c r="L101" s="273">
        <v>0</v>
      </c>
      <c r="M101" s="274"/>
      <c r="N101" s="275"/>
      <c r="O101" s="197"/>
      <c r="P101" s="275"/>
      <c r="Q101" s="428"/>
      <c r="R101" s="429"/>
      <c r="S101" s="429"/>
      <c r="T101" s="429"/>
      <c r="U101" s="276"/>
      <c r="V101" s="276"/>
      <c r="W101" s="276"/>
      <c r="X101" s="277"/>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row>
    <row r="102" spans="1:54" ht="15" customHeight="1" thickBot="1" x14ac:dyDescent="0.3">
      <c r="A102" s="25"/>
      <c r="B102" s="26"/>
      <c r="D102" s="522"/>
      <c r="E102" s="119" t="s">
        <v>180</v>
      </c>
      <c r="F102" s="111"/>
      <c r="G102" s="68">
        <f>SUM(K98:K101)</f>
        <v>1</v>
      </c>
      <c r="H102" s="461"/>
      <c r="I102" s="462"/>
      <c r="J102" s="512"/>
      <c r="K102" s="71">
        <f>IF(G102=0,"",AVERAGE(K98:K101))</f>
        <v>1</v>
      </c>
      <c r="L102" s="522"/>
      <c r="M102" s="462"/>
      <c r="N102" s="462"/>
      <c r="O102" s="462"/>
      <c r="P102" s="462"/>
      <c r="Q102" s="463"/>
      <c r="R102" s="463"/>
      <c r="S102" s="463"/>
      <c r="T102" s="463"/>
      <c r="U102" s="463"/>
      <c r="V102" s="463"/>
      <c r="W102" s="463"/>
      <c r="X102" s="464"/>
    </row>
    <row r="103" spans="1:54" ht="15.75" customHeight="1" thickBot="1" x14ac:dyDescent="0.3">
      <c r="D103" s="479">
        <v>11</v>
      </c>
      <c r="E103" s="129" t="s">
        <v>154</v>
      </c>
      <c r="F103" s="128"/>
      <c r="G103" s="465" t="s">
        <v>107</v>
      </c>
      <c r="H103" s="467" t="s">
        <v>198</v>
      </c>
      <c r="I103" s="467" t="s">
        <v>65</v>
      </c>
      <c r="J103" s="467" t="s">
        <v>109</v>
      </c>
      <c r="K103" s="469" t="s">
        <v>146</v>
      </c>
      <c r="L103" s="514" t="s">
        <v>203</v>
      </c>
      <c r="M103" s="479" t="s">
        <v>194</v>
      </c>
      <c r="N103" s="455" t="s">
        <v>192</v>
      </c>
      <c r="O103" s="488" t="s">
        <v>202</v>
      </c>
      <c r="P103" s="455" t="s">
        <v>193</v>
      </c>
      <c r="Q103" s="451" t="s">
        <v>68</v>
      </c>
      <c r="R103" s="452"/>
      <c r="S103" s="452"/>
      <c r="T103" s="452"/>
      <c r="U103" s="452"/>
      <c r="V103" s="452"/>
      <c r="W103" s="452"/>
      <c r="X103" s="453"/>
    </row>
    <row r="104" spans="1:54" ht="30.75" customHeight="1" thickBot="1" x14ac:dyDescent="0.25">
      <c r="D104" s="480"/>
      <c r="E104" s="120" t="s">
        <v>79</v>
      </c>
      <c r="F104" s="38"/>
      <c r="G104" s="523"/>
      <c r="H104" s="524"/>
      <c r="I104" s="524"/>
      <c r="J104" s="524"/>
      <c r="K104" s="525"/>
      <c r="L104" s="515"/>
      <c r="M104" s="480"/>
      <c r="N104" s="516"/>
      <c r="O104" s="489"/>
      <c r="P104" s="516"/>
      <c r="Q104" s="373" t="s">
        <v>272</v>
      </c>
      <c r="R104" s="380" t="s">
        <v>273</v>
      </c>
      <c r="S104" s="373" t="s">
        <v>272</v>
      </c>
      <c r="T104" s="394" t="s">
        <v>273</v>
      </c>
      <c r="U104" s="374" t="s">
        <v>272</v>
      </c>
      <c r="V104" s="394" t="s">
        <v>273</v>
      </c>
      <c r="W104" s="374" t="s">
        <v>272</v>
      </c>
      <c r="X104" s="395" t="s">
        <v>273</v>
      </c>
    </row>
    <row r="105" spans="1:54" s="82" customFormat="1" ht="24" x14ac:dyDescent="0.2">
      <c r="A105" s="76"/>
      <c r="B105" s="77"/>
      <c r="C105" s="78"/>
      <c r="D105" s="480"/>
      <c r="E105" s="79" t="s">
        <v>40</v>
      </c>
      <c r="F105" s="131" t="s">
        <v>155</v>
      </c>
      <c r="G105" s="187"/>
      <c r="H105" s="188"/>
      <c r="I105" s="188"/>
      <c r="J105" s="188"/>
      <c r="K105" s="319" t="b">
        <f t="shared" ref="K105:K107" si="10">IF(G105="X",1,IF(H105="X",0.5,IF(I105="X",0.001,IF(J105="X",""))))</f>
        <v>0</v>
      </c>
      <c r="L105" s="278">
        <v>0</v>
      </c>
      <c r="M105" s="190"/>
      <c r="N105" s="225"/>
      <c r="O105" s="190"/>
      <c r="P105" s="225"/>
      <c r="Q105" s="411"/>
      <c r="R105" s="412"/>
      <c r="S105" s="412"/>
      <c r="T105" s="412"/>
      <c r="U105" s="226"/>
      <c r="V105" s="226"/>
      <c r="W105" s="226"/>
      <c r="X105" s="227"/>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row>
    <row r="106" spans="1:54" s="82" customFormat="1" ht="59.65" customHeight="1" x14ac:dyDescent="0.2">
      <c r="A106" s="76"/>
      <c r="B106" s="77"/>
      <c r="C106" s="78"/>
      <c r="D106" s="480"/>
      <c r="E106" s="83" t="s">
        <v>39</v>
      </c>
      <c r="F106" s="132" t="s">
        <v>156</v>
      </c>
      <c r="G106" s="195" t="s">
        <v>67</v>
      </c>
      <c r="H106" s="196"/>
      <c r="I106" s="196"/>
      <c r="J106" s="196"/>
      <c r="K106" s="320">
        <f t="shared" si="10"/>
        <v>1</v>
      </c>
      <c r="L106" s="279">
        <v>0</v>
      </c>
      <c r="M106" s="197"/>
      <c r="N106" s="228"/>
      <c r="O106" s="197"/>
      <c r="P106" s="228"/>
      <c r="Q106" s="413"/>
      <c r="R106" s="410"/>
      <c r="S106" s="410"/>
      <c r="T106" s="410"/>
      <c r="U106" s="229"/>
      <c r="V106" s="229"/>
      <c r="W106" s="229"/>
      <c r="X106" s="230"/>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row>
    <row r="107" spans="1:54" s="82" customFormat="1" ht="24.75" thickBot="1" x14ac:dyDescent="0.25">
      <c r="A107" s="76"/>
      <c r="B107" s="77"/>
      <c r="C107" s="78"/>
      <c r="D107" s="480"/>
      <c r="E107" s="86" t="s">
        <v>253</v>
      </c>
      <c r="F107" s="133" t="s">
        <v>157</v>
      </c>
      <c r="G107" s="202"/>
      <c r="H107" s="203"/>
      <c r="I107" s="203"/>
      <c r="J107" s="203"/>
      <c r="K107" s="321" t="b">
        <f t="shared" si="10"/>
        <v>0</v>
      </c>
      <c r="L107" s="280">
        <v>0</v>
      </c>
      <c r="M107" s="204"/>
      <c r="N107" s="232"/>
      <c r="O107" s="204"/>
      <c r="P107" s="232"/>
      <c r="Q107" s="414"/>
      <c r="R107" s="415"/>
      <c r="S107" s="415"/>
      <c r="T107" s="415"/>
      <c r="U107" s="233"/>
      <c r="V107" s="233"/>
      <c r="W107" s="233"/>
      <c r="X107" s="234"/>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row>
    <row r="108" spans="1:54" ht="15" customHeight="1" thickBot="1" x14ac:dyDescent="0.3">
      <c r="A108" s="25"/>
      <c r="B108" s="26"/>
      <c r="D108" s="522"/>
      <c r="E108" s="110" t="s">
        <v>165</v>
      </c>
      <c r="F108" s="111"/>
      <c r="G108" s="69">
        <f>SUM(K105:K107)</f>
        <v>1</v>
      </c>
      <c r="H108" s="461"/>
      <c r="I108" s="462"/>
      <c r="J108" s="512"/>
      <c r="K108" s="71">
        <f>IF(G108=0,"",AVERAGE(K105:K107))</f>
        <v>1</v>
      </c>
      <c r="L108" s="461"/>
      <c r="M108" s="462"/>
      <c r="N108" s="462"/>
      <c r="O108" s="462"/>
      <c r="P108" s="462"/>
      <c r="Q108" s="463"/>
      <c r="R108" s="463"/>
      <c r="S108" s="463"/>
      <c r="T108" s="463"/>
      <c r="U108" s="463"/>
      <c r="V108" s="463"/>
      <c r="W108" s="463"/>
      <c r="X108" s="464"/>
    </row>
    <row r="109" spans="1:54" ht="15.75" customHeight="1" thickBot="1" x14ac:dyDescent="0.3">
      <c r="D109" s="479">
        <v>12</v>
      </c>
      <c r="E109" s="129" t="s">
        <v>45</v>
      </c>
      <c r="F109" s="128"/>
      <c r="G109" s="465" t="s">
        <v>107</v>
      </c>
      <c r="H109" s="467" t="s">
        <v>198</v>
      </c>
      <c r="I109" s="467" t="s">
        <v>65</v>
      </c>
      <c r="J109" s="467" t="s">
        <v>109</v>
      </c>
      <c r="K109" s="469" t="s">
        <v>146</v>
      </c>
      <c r="L109" s="514" t="s">
        <v>203</v>
      </c>
      <c r="M109" s="479" t="s">
        <v>194</v>
      </c>
      <c r="N109" s="455" t="s">
        <v>192</v>
      </c>
      <c r="O109" s="488" t="s">
        <v>202</v>
      </c>
      <c r="P109" s="455" t="s">
        <v>193</v>
      </c>
      <c r="Q109" s="451" t="s">
        <v>68</v>
      </c>
      <c r="R109" s="452"/>
      <c r="S109" s="452"/>
      <c r="T109" s="452"/>
      <c r="U109" s="452"/>
      <c r="V109" s="452"/>
      <c r="W109" s="452"/>
      <c r="X109" s="453"/>
    </row>
    <row r="110" spans="1:54" ht="35.25" customHeight="1" thickBot="1" x14ac:dyDescent="0.25">
      <c r="D110" s="480"/>
      <c r="E110" s="120" t="s">
        <v>79</v>
      </c>
      <c r="F110" s="106"/>
      <c r="G110" s="466"/>
      <c r="H110" s="468"/>
      <c r="I110" s="468"/>
      <c r="J110" s="468"/>
      <c r="K110" s="470"/>
      <c r="L110" s="515"/>
      <c r="M110" s="480"/>
      <c r="N110" s="516"/>
      <c r="O110" s="489"/>
      <c r="P110" s="516"/>
      <c r="Q110" s="373" t="s">
        <v>272</v>
      </c>
      <c r="R110" s="380" t="s">
        <v>273</v>
      </c>
      <c r="S110" s="373" t="s">
        <v>272</v>
      </c>
      <c r="T110" s="394" t="s">
        <v>273</v>
      </c>
      <c r="U110" s="374" t="s">
        <v>272</v>
      </c>
      <c r="V110" s="394" t="s">
        <v>273</v>
      </c>
      <c r="W110" s="374" t="s">
        <v>272</v>
      </c>
      <c r="X110" s="395" t="s">
        <v>273</v>
      </c>
    </row>
    <row r="111" spans="1:54" s="82" customFormat="1" ht="33.75" customHeight="1" x14ac:dyDescent="0.2">
      <c r="A111" s="76"/>
      <c r="B111" s="77"/>
      <c r="C111" s="78"/>
      <c r="D111" s="480"/>
      <c r="E111" s="79" t="s">
        <v>38</v>
      </c>
      <c r="F111" s="130" t="s">
        <v>24</v>
      </c>
      <c r="G111" s="187"/>
      <c r="H111" s="188"/>
      <c r="I111" s="188"/>
      <c r="J111" s="188"/>
      <c r="K111" s="319" t="b">
        <f t="shared" ref="K111:K112" si="11">IF(G111="X",1,IF(H111="X",0.5,IF(I111="X",0.001,IF(J111="X",""))))</f>
        <v>0</v>
      </c>
      <c r="L111" s="224">
        <v>0</v>
      </c>
      <c r="M111" s="190"/>
      <c r="N111" s="281"/>
      <c r="O111" s="190"/>
      <c r="P111" s="281"/>
      <c r="Q111" s="425"/>
      <c r="R111" s="426"/>
      <c r="S111" s="426"/>
      <c r="T111" s="426"/>
      <c r="U111" s="282"/>
      <c r="V111" s="282"/>
      <c r="W111" s="282"/>
      <c r="X111" s="283"/>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row>
    <row r="112" spans="1:54" s="82" customFormat="1" ht="60.75" thickBot="1" x14ac:dyDescent="0.25">
      <c r="A112" s="76"/>
      <c r="B112" s="77"/>
      <c r="C112" s="78"/>
      <c r="D112" s="480"/>
      <c r="E112" s="86" t="s">
        <v>36</v>
      </c>
      <c r="F112" s="118" t="s">
        <v>21</v>
      </c>
      <c r="G112" s="202" t="s">
        <v>67</v>
      </c>
      <c r="H112" s="203"/>
      <c r="I112" s="203"/>
      <c r="J112" s="203"/>
      <c r="K112" s="321">
        <f t="shared" si="11"/>
        <v>1</v>
      </c>
      <c r="L112" s="231">
        <v>0</v>
      </c>
      <c r="M112" s="204"/>
      <c r="N112" s="275"/>
      <c r="O112" s="204"/>
      <c r="P112" s="275"/>
      <c r="Q112" s="428"/>
      <c r="R112" s="429"/>
      <c r="S112" s="429"/>
      <c r="T112" s="429"/>
      <c r="U112" s="276"/>
      <c r="V112" s="276"/>
      <c r="W112" s="276"/>
      <c r="X112" s="277"/>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row>
    <row r="113" spans="1:54" ht="14.65" customHeight="1" thickBot="1" x14ac:dyDescent="0.3">
      <c r="A113" s="25"/>
      <c r="B113" s="26"/>
      <c r="D113" s="482"/>
      <c r="E113" s="110" t="s">
        <v>166</v>
      </c>
      <c r="F113" s="111"/>
      <c r="G113" s="69">
        <f>SUM(K111:K112)</f>
        <v>1</v>
      </c>
      <c r="H113" s="461"/>
      <c r="I113" s="462"/>
      <c r="J113" s="512"/>
      <c r="K113" s="71">
        <f>IF(G113=0,"",AVERAGE(K111:K112))</f>
        <v>1</v>
      </c>
      <c r="L113" s="53"/>
      <c r="M113" s="54"/>
      <c r="N113" s="54"/>
      <c r="O113" s="54"/>
      <c r="P113" s="54"/>
      <c r="Q113" s="106"/>
      <c r="R113" s="106"/>
      <c r="S113" s="106"/>
      <c r="T113" s="106"/>
      <c r="U113" s="106"/>
      <c r="V113" s="106"/>
      <c r="W113" s="106"/>
      <c r="X113" s="430"/>
    </row>
    <row r="114" spans="1:54" ht="15.75" thickBot="1" x14ac:dyDescent="0.3">
      <c r="D114" s="479">
        <v>13</v>
      </c>
      <c r="E114" s="116" t="s">
        <v>121</v>
      </c>
      <c r="F114" s="129"/>
      <c r="G114" s="47"/>
      <c r="H114" s="47"/>
      <c r="I114" s="47"/>
      <c r="J114" s="47"/>
      <c r="K114" s="134"/>
      <c r="L114" s="135"/>
      <c r="M114" s="112"/>
      <c r="N114" s="136"/>
      <c r="O114" s="136"/>
      <c r="P114" s="136"/>
      <c r="Q114" s="136"/>
      <c r="R114" s="136"/>
      <c r="S114" s="136"/>
      <c r="T114" s="136"/>
      <c r="U114" s="136"/>
      <c r="V114" s="136"/>
      <c r="W114" s="136"/>
      <c r="X114" s="137"/>
    </row>
    <row r="115" spans="1:54" ht="15.75" customHeight="1" thickBot="1" x14ac:dyDescent="0.3">
      <c r="D115" s="480"/>
      <c r="E115" s="116" t="s">
        <v>120</v>
      </c>
      <c r="F115" s="128"/>
      <c r="G115" s="465" t="s">
        <v>107</v>
      </c>
      <c r="H115" s="467" t="s">
        <v>198</v>
      </c>
      <c r="I115" s="467" t="s">
        <v>65</v>
      </c>
      <c r="J115" s="467" t="s">
        <v>109</v>
      </c>
      <c r="K115" s="469" t="s">
        <v>146</v>
      </c>
      <c r="L115" s="514" t="s">
        <v>203</v>
      </c>
      <c r="M115" s="479" t="s">
        <v>194</v>
      </c>
      <c r="N115" s="455" t="s">
        <v>192</v>
      </c>
      <c r="O115" s="488" t="s">
        <v>202</v>
      </c>
      <c r="P115" s="455" t="s">
        <v>193</v>
      </c>
      <c r="Q115" s="451" t="s">
        <v>68</v>
      </c>
      <c r="R115" s="452"/>
      <c r="S115" s="452"/>
      <c r="T115" s="452"/>
      <c r="U115" s="452"/>
      <c r="V115" s="452"/>
      <c r="W115" s="452"/>
      <c r="X115" s="453"/>
    </row>
    <row r="116" spans="1:54" ht="27" customHeight="1" thickBot="1" x14ac:dyDescent="0.25">
      <c r="D116" s="480"/>
      <c r="E116" s="64" t="s">
        <v>79</v>
      </c>
      <c r="F116" s="106"/>
      <c r="G116" s="466"/>
      <c r="H116" s="468"/>
      <c r="I116" s="468"/>
      <c r="J116" s="468"/>
      <c r="K116" s="470"/>
      <c r="L116" s="515"/>
      <c r="M116" s="480"/>
      <c r="N116" s="516"/>
      <c r="O116" s="489"/>
      <c r="P116" s="516"/>
      <c r="Q116" s="373" t="s">
        <v>272</v>
      </c>
      <c r="R116" s="380" t="s">
        <v>273</v>
      </c>
      <c r="S116" s="373" t="s">
        <v>272</v>
      </c>
      <c r="T116" s="394" t="s">
        <v>273</v>
      </c>
      <c r="U116" s="374" t="s">
        <v>272</v>
      </c>
      <c r="V116" s="394" t="s">
        <v>273</v>
      </c>
      <c r="W116" s="374" t="s">
        <v>272</v>
      </c>
      <c r="X116" s="395" t="s">
        <v>273</v>
      </c>
    </row>
    <row r="117" spans="1:54" s="140" customFormat="1" ht="36" x14ac:dyDescent="0.2">
      <c r="A117" s="138"/>
      <c r="B117" s="77"/>
      <c r="C117" s="139"/>
      <c r="D117" s="481"/>
      <c r="E117" s="145" t="s">
        <v>33</v>
      </c>
      <c r="F117" s="141" t="s">
        <v>132</v>
      </c>
      <c r="G117" s="187"/>
      <c r="H117" s="188"/>
      <c r="I117" s="188"/>
      <c r="J117" s="188"/>
      <c r="K117" s="319" t="b">
        <f t="shared" ref="K117:K120" si="12">IF(G117="X",1,IF(H117="X",0.5,IF(I117="X",0.001,IF(J117="X",""))))</f>
        <v>0</v>
      </c>
      <c r="L117" s="224">
        <v>0</v>
      </c>
      <c r="M117" s="190"/>
      <c r="N117" s="284"/>
      <c r="O117" s="190"/>
      <c r="P117" s="284"/>
      <c r="Q117" s="432"/>
      <c r="R117" s="433"/>
      <c r="S117" s="433"/>
      <c r="T117" s="433"/>
      <c r="U117" s="285"/>
      <c r="V117" s="285"/>
      <c r="W117" s="285"/>
      <c r="X117" s="286"/>
      <c r="Y117" s="138"/>
      <c r="Z117" s="138"/>
      <c r="AA117" s="567"/>
      <c r="AB117" s="56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row>
    <row r="118" spans="1:54" s="82" customFormat="1" ht="36" x14ac:dyDescent="0.2">
      <c r="A118" s="76"/>
      <c r="B118" s="77"/>
      <c r="C118" s="78"/>
      <c r="D118" s="481"/>
      <c r="E118" s="166" t="s">
        <v>32</v>
      </c>
      <c r="F118" s="142" t="s">
        <v>133</v>
      </c>
      <c r="G118" s="195" t="s">
        <v>67</v>
      </c>
      <c r="H118" s="196"/>
      <c r="I118" s="196"/>
      <c r="J118" s="196"/>
      <c r="K118" s="320">
        <f t="shared" si="12"/>
        <v>1</v>
      </c>
      <c r="L118" s="210">
        <v>0</v>
      </c>
      <c r="M118" s="197"/>
      <c r="N118" s="287"/>
      <c r="O118" s="197"/>
      <c r="P118" s="287"/>
      <c r="Q118" s="434"/>
      <c r="R118" s="431"/>
      <c r="S118" s="431"/>
      <c r="T118" s="431"/>
      <c r="U118" s="288"/>
      <c r="V118" s="288"/>
      <c r="W118" s="288"/>
      <c r="X118" s="289"/>
      <c r="Y118" s="76"/>
      <c r="Z118" s="76"/>
      <c r="AA118" s="76"/>
      <c r="AB118" s="100"/>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row>
    <row r="119" spans="1:54" s="82" customFormat="1" ht="48" x14ac:dyDescent="0.2">
      <c r="A119" s="76"/>
      <c r="B119" s="77"/>
      <c r="C119" s="78"/>
      <c r="D119" s="481"/>
      <c r="E119" s="166" t="s">
        <v>254</v>
      </c>
      <c r="F119" s="143" t="s">
        <v>206</v>
      </c>
      <c r="G119" s="195"/>
      <c r="H119" s="196"/>
      <c r="I119" s="196"/>
      <c r="J119" s="196"/>
      <c r="K119" s="320" t="b">
        <f t="shared" si="12"/>
        <v>0</v>
      </c>
      <c r="L119" s="210">
        <v>0</v>
      </c>
      <c r="M119" s="197"/>
      <c r="N119" s="287"/>
      <c r="O119" s="197"/>
      <c r="P119" s="287"/>
      <c r="Q119" s="434"/>
      <c r="R119" s="431"/>
      <c r="S119" s="431"/>
      <c r="T119" s="431"/>
      <c r="U119" s="288"/>
      <c r="V119" s="288"/>
      <c r="W119" s="288"/>
      <c r="X119" s="289"/>
      <c r="Y119" s="76"/>
      <c r="Z119" s="76"/>
      <c r="AA119" s="100"/>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row>
    <row r="120" spans="1:54" s="82" customFormat="1" ht="24.75" thickBot="1" x14ac:dyDescent="0.25">
      <c r="A120" s="76"/>
      <c r="B120" s="77"/>
      <c r="C120" s="78"/>
      <c r="D120" s="481"/>
      <c r="E120" s="156" t="s">
        <v>255</v>
      </c>
      <c r="F120" s="144" t="s">
        <v>99</v>
      </c>
      <c r="G120" s="202"/>
      <c r="H120" s="203"/>
      <c r="I120" s="203"/>
      <c r="J120" s="203"/>
      <c r="K120" s="321" t="b">
        <f t="shared" si="12"/>
        <v>0</v>
      </c>
      <c r="L120" s="231">
        <v>0</v>
      </c>
      <c r="M120" s="204"/>
      <c r="N120" s="290"/>
      <c r="O120" s="204"/>
      <c r="P120" s="290"/>
      <c r="Q120" s="435"/>
      <c r="R120" s="436"/>
      <c r="S120" s="436"/>
      <c r="T120" s="436"/>
      <c r="U120" s="291"/>
      <c r="V120" s="291"/>
      <c r="W120" s="291"/>
      <c r="X120" s="292"/>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row>
    <row r="121" spans="1:54" ht="15" customHeight="1" thickBot="1" x14ac:dyDescent="0.3">
      <c r="A121" s="25"/>
      <c r="B121" s="26"/>
      <c r="D121" s="482"/>
      <c r="E121" s="119" t="s">
        <v>167</v>
      </c>
      <c r="F121" s="111"/>
      <c r="G121" s="68">
        <f>SUM(K117:K120)</f>
        <v>1</v>
      </c>
      <c r="H121" s="461"/>
      <c r="I121" s="462"/>
      <c r="J121" s="512"/>
      <c r="K121" s="71">
        <f>IF(G121=0,"",AVERAGE(K117:K120))</f>
        <v>1</v>
      </c>
      <c r="L121" s="517"/>
      <c r="M121" s="518"/>
      <c r="N121" s="518"/>
      <c r="O121" s="518"/>
      <c r="P121" s="518"/>
      <c r="Q121" s="519"/>
      <c r="R121" s="519"/>
      <c r="S121" s="519"/>
      <c r="T121" s="519"/>
      <c r="U121" s="519"/>
      <c r="V121" s="519"/>
      <c r="W121" s="519"/>
      <c r="X121" s="520"/>
    </row>
    <row r="122" spans="1:54" ht="15" customHeight="1" thickBot="1" x14ac:dyDescent="0.3">
      <c r="D122" s="479">
        <v>14</v>
      </c>
      <c r="E122" s="104" t="s">
        <v>91</v>
      </c>
      <c r="F122" s="103"/>
      <c r="G122" s="465" t="s">
        <v>107</v>
      </c>
      <c r="H122" s="467" t="s">
        <v>198</v>
      </c>
      <c r="I122" s="467" t="s">
        <v>65</v>
      </c>
      <c r="J122" s="467" t="s">
        <v>109</v>
      </c>
      <c r="K122" s="508" t="s">
        <v>146</v>
      </c>
      <c r="L122" s="510" t="s">
        <v>203</v>
      </c>
      <c r="M122" s="473" t="s">
        <v>194</v>
      </c>
      <c r="N122" s="475" t="s">
        <v>192</v>
      </c>
      <c r="O122" s="477" t="s">
        <v>202</v>
      </c>
      <c r="P122" s="475" t="s">
        <v>193</v>
      </c>
      <c r="Q122" s="451" t="s">
        <v>68</v>
      </c>
      <c r="R122" s="452"/>
      <c r="S122" s="452"/>
      <c r="T122" s="452"/>
      <c r="U122" s="452"/>
      <c r="V122" s="452"/>
      <c r="W122" s="452"/>
      <c r="X122" s="453"/>
    </row>
    <row r="123" spans="1:54" ht="35.25" customHeight="1" thickBot="1" x14ac:dyDescent="0.25">
      <c r="D123" s="480"/>
      <c r="E123" s="119" t="s">
        <v>79</v>
      </c>
      <c r="F123" s="106"/>
      <c r="G123" s="466"/>
      <c r="H123" s="468"/>
      <c r="I123" s="468"/>
      <c r="J123" s="468"/>
      <c r="K123" s="509"/>
      <c r="L123" s="513"/>
      <c r="M123" s="501"/>
      <c r="N123" s="496"/>
      <c r="O123" s="487"/>
      <c r="P123" s="496"/>
      <c r="Q123" s="373" t="s">
        <v>272</v>
      </c>
      <c r="R123" s="380" t="s">
        <v>273</v>
      </c>
      <c r="S123" s="373" t="s">
        <v>272</v>
      </c>
      <c r="T123" s="394" t="s">
        <v>273</v>
      </c>
      <c r="U123" s="374" t="s">
        <v>272</v>
      </c>
      <c r="V123" s="394" t="s">
        <v>273</v>
      </c>
      <c r="W123" s="374" t="s">
        <v>272</v>
      </c>
      <c r="X123" s="395" t="s">
        <v>273</v>
      </c>
    </row>
    <row r="124" spans="1:54" s="82" customFormat="1" ht="24.75" thickBot="1" x14ac:dyDescent="0.25">
      <c r="A124" s="76"/>
      <c r="B124" s="77"/>
      <c r="C124" s="78"/>
      <c r="D124" s="480"/>
      <c r="E124" s="79" t="s">
        <v>30</v>
      </c>
      <c r="F124" s="126" t="s">
        <v>92</v>
      </c>
      <c r="G124" s="293" t="s">
        <v>67</v>
      </c>
      <c r="H124" s="236"/>
      <c r="I124" s="236"/>
      <c r="J124" s="236"/>
      <c r="K124" s="329">
        <f t="shared" ref="K124:K125" si="13">IF(G124="X",1,IF(H124="X",0.5,IF(I124="X",0.001,IF(J124="X",""))))</f>
        <v>1</v>
      </c>
      <c r="L124" s="237">
        <v>0</v>
      </c>
      <c r="M124" s="294"/>
      <c r="N124" s="295"/>
      <c r="O124" s="255"/>
      <c r="P124" s="295"/>
      <c r="Q124" s="296"/>
      <c r="R124" s="296"/>
      <c r="S124" s="296"/>
      <c r="T124" s="296"/>
      <c r="U124" s="297"/>
      <c r="V124" s="298"/>
      <c r="W124" s="298"/>
      <c r="X124" s="299"/>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row>
    <row r="125" spans="1:54" s="82" customFormat="1" ht="24.75" thickBot="1" x14ac:dyDescent="0.25">
      <c r="A125" s="76"/>
      <c r="B125" s="77"/>
      <c r="C125" s="78"/>
      <c r="D125" s="480"/>
      <c r="E125" s="146" t="s">
        <v>28</v>
      </c>
      <c r="F125" s="147" t="s">
        <v>207</v>
      </c>
      <c r="G125" s="263"/>
      <c r="H125" s="250"/>
      <c r="I125" s="250"/>
      <c r="J125" s="250"/>
      <c r="K125" s="326" t="b">
        <f t="shared" si="13"/>
        <v>0</v>
      </c>
      <c r="L125" s="300">
        <v>0</v>
      </c>
      <c r="M125" s="238"/>
      <c r="N125" s="301"/>
      <c r="O125" s="240"/>
      <c r="P125" s="302"/>
      <c r="Q125" s="303"/>
      <c r="R125" s="303"/>
      <c r="S125" s="303"/>
      <c r="T125" s="303"/>
      <c r="U125" s="304"/>
      <c r="V125" s="305"/>
      <c r="W125" s="305"/>
      <c r="X125" s="30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row>
    <row r="126" spans="1:54" ht="15" customHeight="1" thickBot="1" x14ac:dyDescent="0.3">
      <c r="A126" s="25"/>
      <c r="B126" s="26"/>
      <c r="D126" s="522"/>
      <c r="E126" s="110" t="s">
        <v>168</v>
      </c>
      <c r="F126" s="111"/>
      <c r="G126" s="148">
        <f>SUM(K124:K125)</f>
        <v>1</v>
      </c>
      <c r="H126" s="458"/>
      <c r="I126" s="459"/>
      <c r="J126" s="460"/>
      <c r="K126" s="71">
        <f>IF(G126=0,"",AVERAGE(K124:K125))</f>
        <v>1</v>
      </c>
      <c r="L126" s="461"/>
      <c r="M126" s="462"/>
      <c r="N126" s="462"/>
      <c r="O126" s="462"/>
      <c r="P126" s="462"/>
      <c r="Q126" s="462"/>
      <c r="R126" s="462"/>
      <c r="S126" s="462"/>
      <c r="T126" s="462"/>
      <c r="U126" s="462"/>
      <c r="V126" s="462"/>
      <c r="W126" s="462"/>
      <c r="X126" s="512"/>
    </row>
    <row r="127" spans="1:54" ht="15.75" customHeight="1" thickBot="1" x14ac:dyDescent="0.3">
      <c r="D127" s="517">
        <v>15</v>
      </c>
      <c r="E127" s="116" t="s">
        <v>93</v>
      </c>
      <c r="F127" s="128"/>
      <c r="G127" s="465" t="s">
        <v>107</v>
      </c>
      <c r="H127" s="467" t="s">
        <v>198</v>
      </c>
      <c r="I127" s="467" t="s">
        <v>65</v>
      </c>
      <c r="J127" s="467" t="s">
        <v>109</v>
      </c>
      <c r="K127" s="508" t="s">
        <v>146</v>
      </c>
      <c r="L127" s="510" t="s">
        <v>203</v>
      </c>
      <c r="M127" s="473" t="s">
        <v>194</v>
      </c>
      <c r="N127" s="475" t="s">
        <v>192</v>
      </c>
      <c r="O127" s="477" t="s">
        <v>202</v>
      </c>
      <c r="P127" s="475" t="s">
        <v>193</v>
      </c>
      <c r="Q127" s="451" t="s">
        <v>68</v>
      </c>
      <c r="R127" s="452"/>
      <c r="S127" s="452"/>
      <c r="T127" s="452"/>
      <c r="U127" s="452"/>
      <c r="V127" s="452"/>
      <c r="W127" s="452"/>
      <c r="X127" s="453"/>
    </row>
    <row r="128" spans="1:54" ht="27" customHeight="1" thickBot="1" x14ac:dyDescent="0.25">
      <c r="D128" s="481"/>
      <c r="E128" s="51" t="s">
        <v>69</v>
      </c>
      <c r="F128" s="58"/>
      <c r="G128" s="466"/>
      <c r="H128" s="468"/>
      <c r="I128" s="468"/>
      <c r="J128" s="468"/>
      <c r="K128" s="509"/>
      <c r="L128" s="513"/>
      <c r="M128" s="501"/>
      <c r="N128" s="496"/>
      <c r="O128" s="487"/>
      <c r="P128" s="496"/>
      <c r="Q128" s="373" t="s">
        <v>272</v>
      </c>
      <c r="R128" s="380" t="s">
        <v>273</v>
      </c>
      <c r="S128" s="373" t="s">
        <v>272</v>
      </c>
      <c r="T128" s="394" t="s">
        <v>273</v>
      </c>
      <c r="U128" s="374" t="s">
        <v>272</v>
      </c>
      <c r="V128" s="394" t="s">
        <v>273</v>
      </c>
      <c r="W128" s="374" t="s">
        <v>272</v>
      </c>
      <c r="X128" s="395" t="s">
        <v>273</v>
      </c>
    </row>
    <row r="129" spans="1:54" s="82" customFormat="1" ht="24" x14ac:dyDescent="0.2">
      <c r="A129" s="76"/>
      <c r="B129" s="77"/>
      <c r="C129" s="78"/>
      <c r="D129" s="481"/>
      <c r="E129" s="79" t="s">
        <v>25</v>
      </c>
      <c r="F129" s="149" t="s">
        <v>37</v>
      </c>
      <c r="G129" s="187"/>
      <c r="H129" s="188"/>
      <c r="I129" s="188"/>
      <c r="J129" s="188"/>
      <c r="K129" s="319" t="b">
        <f t="shared" ref="K129:K131" si="14">IF(G129="X",1,IF(H129="X",0.5,IF(I129="X",0.001,IF(J129="X",""))))</f>
        <v>0</v>
      </c>
      <c r="L129" s="224">
        <v>0</v>
      </c>
      <c r="M129" s="190"/>
      <c r="N129" s="281"/>
      <c r="O129" s="190"/>
      <c r="P129" s="281"/>
      <c r="Q129" s="425"/>
      <c r="R129" s="426"/>
      <c r="S129" s="426"/>
      <c r="T129" s="426"/>
      <c r="U129" s="282"/>
      <c r="V129" s="282"/>
      <c r="W129" s="282"/>
      <c r="X129" s="283"/>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row>
    <row r="130" spans="1:54" s="82" customFormat="1" ht="36" x14ac:dyDescent="0.2">
      <c r="A130" s="76"/>
      <c r="B130" s="77"/>
      <c r="C130" s="78"/>
      <c r="D130" s="481"/>
      <c r="E130" s="83" t="s">
        <v>23</v>
      </c>
      <c r="F130" s="150" t="s">
        <v>35</v>
      </c>
      <c r="G130" s="195" t="s">
        <v>67</v>
      </c>
      <c r="H130" s="196"/>
      <c r="I130" s="196"/>
      <c r="J130" s="196"/>
      <c r="K130" s="320">
        <f t="shared" si="14"/>
        <v>1</v>
      </c>
      <c r="L130" s="210">
        <v>0</v>
      </c>
      <c r="M130" s="197"/>
      <c r="N130" s="270"/>
      <c r="O130" s="197"/>
      <c r="P130" s="270"/>
      <c r="Q130" s="427"/>
      <c r="R130" s="424"/>
      <c r="S130" s="424"/>
      <c r="T130" s="424"/>
      <c r="U130" s="271"/>
      <c r="V130" s="271"/>
      <c r="W130" s="271"/>
      <c r="X130" s="272"/>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row>
    <row r="131" spans="1:54" s="82" customFormat="1" ht="36.75" thickBot="1" x14ac:dyDescent="0.25">
      <c r="A131" s="76"/>
      <c r="B131" s="77"/>
      <c r="C131" s="78"/>
      <c r="D131" s="481"/>
      <c r="E131" s="86" t="s">
        <v>22</v>
      </c>
      <c r="F131" s="151" t="s">
        <v>34</v>
      </c>
      <c r="G131" s="202"/>
      <c r="H131" s="203"/>
      <c r="I131" s="203"/>
      <c r="J131" s="203"/>
      <c r="K131" s="321" t="b">
        <f t="shared" si="14"/>
        <v>0</v>
      </c>
      <c r="L131" s="231">
        <v>0</v>
      </c>
      <c r="M131" s="204"/>
      <c r="N131" s="275"/>
      <c r="O131" s="204"/>
      <c r="P131" s="275"/>
      <c r="Q131" s="428"/>
      <c r="R131" s="429"/>
      <c r="S131" s="429"/>
      <c r="T131" s="429"/>
      <c r="U131" s="276"/>
      <c r="V131" s="276"/>
      <c r="W131" s="276"/>
      <c r="X131" s="277"/>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row>
    <row r="132" spans="1:54" ht="15" customHeight="1" thickBot="1" x14ac:dyDescent="0.3">
      <c r="A132" s="25"/>
      <c r="B132" s="26"/>
      <c r="D132" s="522"/>
      <c r="E132" s="110" t="s">
        <v>169</v>
      </c>
      <c r="F132" s="153"/>
      <c r="G132" s="148">
        <f>SUM(K129:K131)</f>
        <v>1</v>
      </c>
      <c r="H132" s="458"/>
      <c r="I132" s="459"/>
      <c r="J132" s="460"/>
      <c r="K132" s="71">
        <f>IF(G132=0,"",AVERAGE(K129:K131))</f>
        <v>1</v>
      </c>
      <c r="L132" s="461"/>
      <c r="M132" s="462"/>
      <c r="N132" s="462"/>
      <c r="O132" s="462"/>
      <c r="P132" s="462"/>
      <c r="Q132" s="463"/>
      <c r="R132" s="463"/>
      <c r="S132" s="463"/>
      <c r="T132" s="463"/>
      <c r="U132" s="463"/>
      <c r="V132" s="463"/>
      <c r="W132" s="463"/>
      <c r="X132" s="464"/>
    </row>
    <row r="133" spans="1:54" ht="15" customHeight="1" thickBot="1" x14ac:dyDescent="0.3">
      <c r="D133" s="479">
        <v>16</v>
      </c>
      <c r="E133" s="155" t="s">
        <v>94</v>
      </c>
      <c r="F133" s="125"/>
      <c r="G133" s="465" t="s">
        <v>107</v>
      </c>
      <c r="H133" s="467" t="s">
        <v>198</v>
      </c>
      <c r="I133" s="467" t="s">
        <v>65</v>
      </c>
      <c r="J133" s="467" t="s">
        <v>109</v>
      </c>
      <c r="K133" s="508" t="s">
        <v>146</v>
      </c>
      <c r="L133" s="510" t="s">
        <v>203</v>
      </c>
      <c r="M133" s="473" t="s">
        <v>194</v>
      </c>
      <c r="N133" s="475" t="s">
        <v>192</v>
      </c>
      <c r="O133" s="477" t="s">
        <v>202</v>
      </c>
      <c r="P133" s="475" t="s">
        <v>193</v>
      </c>
      <c r="Q133" s="451" t="s">
        <v>68</v>
      </c>
      <c r="R133" s="452"/>
      <c r="S133" s="452"/>
      <c r="T133" s="452"/>
      <c r="U133" s="452"/>
      <c r="V133" s="452"/>
      <c r="W133" s="452"/>
      <c r="X133" s="453"/>
    </row>
    <row r="134" spans="1:54" ht="33" customHeight="1" thickBot="1" x14ac:dyDescent="0.3">
      <c r="D134" s="480"/>
      <c r="E134" s="152" t="s">
        <v>182</v>
      </c>
      <c r="F134" s="154"/>
      <c r="G134" s="466"/>
      <c r="H134" s="468"/>
      <c r="I134" s="468"/>
      <c r="J134" s="468"/>
      <c r="K134" s="509"/>
      <c r="L134" s="511"/>
      <c r="M134" s="474"/>
      <c r="N134" s="476"/>
      <c r="O134" s="478"/>
      <c r="P134" s="476"/>
      <c r="Q134" s="373" t="s">
        <v>272</v>
      </c>
      <c r="R134" s="380" t="s">
        <v>273</v>
      </c>
      <c r="S134" s="373" t="s">
        <v>272</v>
      </c>
      <c r="T134" s="394" t="s">
        <v>273</v>
      </c>
      <c r="U134" s="374" t="s">
        <v>272</v>
      </c>
      <c r="V134" s="394" t="s">
        <v>273</v>
      </c>
      <c r="W134" s="374" t="s">
        <v>272</v>
      </c>
      <c r="X134" s="395" t="s">
        <v>273</v>
      </c>
    </row>
    <row r="135" spans="1:54" s="82" customFormat="1" ht="36" x14ac:dyDescent="0.25">
      <c r="A135" s="76"/>
      <c r="B135" s="77"/>
      <c r="C135" s="78"/>
      <c r="D135" s="480"/>
      <c r="E135" s="145" t="s">
        <v>20</v>
      </c>
      <c r="F135" s="159" t="s">
        <v>208</v>
      </c>
      <c r="G135" s="187"/>
      <c r="H135" s="188"/>
      <c r="I135" s="188"/>
      <c r="J135" s="188"/>
      <c r="K135" s="319" t="b">
        <f t="shared" ref="K135:K136" si="15">IF(G135="X",1,IF(H135="X",0.5,IF(I135="X",0.001,IF(J135="X",""))))</f>
        <v>0</v>
      </c>
      <c r="L135" s="224">
        <v>0</v>
      </c>
      <c r="M135" s="190"/>
      <c r="N135" s="307"/>
      <c r="O135" s="190"/>
      <c r="P135" s="307"/>
      <c r="Q135" s="438"/>
      <c r="R135" s="439"/>
      <c r="S135" s="439"/>
      <c r="T135" s="439"/>
      <c r="U135" s="282"/>
      <c r="V135" s="282"/>
      <c r="W135" s="282"/>
      <c r="X135" s="308"/>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row>
    <row r="136" spans="1:54" s="82" customFormat="1" ht="60.75" thickBot="1" x14ac:dyDescent="0.3">
      <c r="A136" s="76"/>
      <c r="B136" s="77"/>
      <c r="C136" s="78"/>
      <c r="D136" s="480"/>
      <c r="E136" s="156" t="s">
        <v>19</v>
      </c>
      <c r="F136" s="160" t="s">
        <v>31</v>
      </c>
      <c r="G136" s="202" t="s">
        <v>67</v>
      </c>
      <c r="H136" s="203"/>
      <c r="I136" s="203"/>
      <c r="J136" s="203"/>
      <c r="K136" s="321">
        <f t="shared" si="15"/>
        <v>1</v>
      </c>
      <c r="L136" s="231">
        <v>0</v>
      </c>
      <c r="M136" s="204"/>
      <c r="N136" s="309"/>
      <c r="O136" s="204"/>
      <c r="P136" s="309"/>
      <c r="Q136" s="440"/>
      <c r="R136" s="441"/>
      <c r="S136" s="441"/>
      <c r="T136" s="441"/>
      <c r="U136" s="276"/>
      <c r="V136" s="276"/>
      <c r="W136" s="276"/>
      <c r="X136" s="310"/>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row>
    <row r="137" spans="1:54" ht="15.75" thickBot="1" x14ac:dyDescent="0.3">
      <c r="B137" s="33"/>
      <c r="D137" s="480"/>
      <c r="E137" s="502" t="s">
        <v>183</v>
      </c>
      <c r="F137" s="502"/>
      <c r="G137" s="502"/>
      <c r="H137" s="502"/>
      <c r="I137" s="502"/>
      <c r="J137" s="502"/>
      <c r="K137" s="502"/>
      <c r="L137" s="503"/>
      <c r="M137" s="503"/>
      <c r="N137" s="503"/>
      <c r="O137" s="503"/>
      <c r="P137" s="503"/>
      <c r="Q137" s="503"/>
      <c r="R137" s="503"/>
      <c r="S137" s="503"/>
      <c r="T137" s="503"/>
      <c r="U137" s="503"/>
      <c r="V137" s="503"/>
      <c r="W137" s="503"/>
      <c r="X137" s="504"/>
    </row>
    <row r="138" spans="1:54" s="82" customFormat="1" ht="24" x14ac:dyDescent="0.25">
      <c r="A138" s="76"/>
      <c r="B138" s="77"/>
      <c r="C138" s="78"/>
      <c r="D138" s="480"/>
      <c r="E138" s="157" t="s">
        <v>209</v>
      </c>
      <c r="F138" s="161" t="s">
        <v>29</v>
      </c>
      <c r="G138" s="311"/>
      <c r="H138" s="188"/>
      <c r="I138" s="188"/>
      <c r="J138" s="188"/>
      <c r="K138" s="319" t="b">
        <f t="shared" ref="K138:K140" si="16">IF(G138="X",1,IF(H138="X",0.5,IF(I138="X",0.001,IF(J138="X",""))))</f>
        <v>0</v>
      </c>
      <c r="L138" s="224">
        <v>0</v>
      </c>
      <c r="M138" s="190"/>
      <c r="N138" s="307"/>
      <c r="O138" s="190"/>
      <c r="P138" s="307"/>
      <c r="Q138" s="438"/>
      <c r="R138" s="439"/>
      <c r="S138" s="439"/>
      <c r="T138" s="439"/>
      <c r="U138" s="282"/>
      <c r="V138" s="282"/>
      <c r="W138" s="282"/>
      <c r="X138" s="308"/>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row>
    <row r="139" spans="1:54" s="82" customFormat="1" ht="24" x14ac:dyDescent="0.25">
      <c r="A139" s="76"/>
      <c r="B139" s="77"/>
      <c r="C139" s="78"/>
      <c r="D139" s="480"/>
      <c r="E139" s="158" t="s">
        <v>210</v>
      </c>
      <c r="F139" s="162" t="s">
        <v>27</v>
      </c>
      <c r="G139" s="245" t="s">
        <v>67</v>
      </c>
      <c r="H139" s="196"/>
      <c r="I139" s="196"/>
      <c r="J139" s="196"/>
      <c r="K139" s="320">
        <f t="shared" si="16"/>
        <v>1</v>
      </c>
      <c r="L139" s="210">
        <v>0</v>
      </c>
      <c r="M139" s="197"/>
      <c r="N139" s="312"/>
      <c r="O139" s="197"/>
      <c r="P139" s="312"/>
      <c r="Q139" s="442"/>
      <c r="R139" s="437"/>
      <c r="S139" s="437"/>
      <c r="T139" s="437"/>
      <c r="U139" s="271"/>
      <c r="V139" s="271"/>
      <c r="W139" s="271"/>
      <c r="X139" s="313"/>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row>
    <row r="140" spans="1:54" s="82" customFormat="1" ht="36.75" thickBot="1" x14ac:dyDescent="0.3">
      <c r="A140" s="76"/>
      <c r="B140" s="77"/>
      <c r="C140" s="78"/>
      <c r="D140" s="480"/>
      <c r="E140" s="156" t="s">
        <v>256</v>
      </c>
      <c r="F140" s="160" t="s">
        <v>26</v>
      </c>
      <c r="G140" s="314"/>
      <c r="H140" s="203"/>
      <c r="I140" s="203"/>
      <c r="J140" s="203"/>
      <c r="K140" s="321" t="b">
        <f t="shared" si="16"/>
        <v>0</v>
      </c>
      <c r="L140" s="231">
        <v>0</v>
      </c>
      <c r="M140" s="204"/>
      <c r="N140" s="309"/>
      <c r="O140" s="204"/>
      <c r="P140" s="309"/>
      <c r="Q140" s="440"/>
      <c r="R140" s="441"/>
      <c r="S140" s="441"/>
      <c r="T140" s="441"/>
      <c r="U140" s="276"/>
      <c r="V140" s="276"/>
      <c r="W140" s="276"/>
      <c r="X140" s="310"/>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row>
    <row r="141" spans="1:54" ht="15" customHeight="1" thickBot="1" x14ac:dyDescent="0.3">
      <c r="A141" s="25"/>
      <c r="B141" s="26"/>
      <c r="D141" s="482"/>
      <c r="E141" s="110" t="s">
        <v>170</v>
      </c>
      <c r="F141" s="153"/>
      <c r="G141" s="163">
        <f>SUM(K135:K140)</f>
        <v>2</v>
      </c>
      <c r="H141" s="451"/>
      <c r="I141" s="452"/>
      <c r="J141" s="453"/>
      <c r="K141" s="71">
        <f>IF(G141=0,"",AVERAGE(K135:K140))</f>
        <v>1</v>
      </c>
      <c r="L141" s="461"/>
      <c r="M141" s="462"/>
      <c r="N141" s="462"/>
      <c r="O141" s="462"/>
      <c r="P141" s="462"/>
      <c r="Q141" s="463"/>
      <c r="R141" s="463"/>
      <c r="S141" s="463"/>
      <c r="T141" s="463"/>
      <c r="U141" s="463"/>
      <c r="V141" s="463"/>
      <c r="W141" s="463"/>
      <c r="X141" s="464"/>
    </row>
    <row r="142" spans="1:54" ht="15.75" customHeight="1" thickBot="1" x14ac:dyDescent="0.3">
      <c r="D142" s="479">
        <v>17</v>
      </c>
      <c r="E142" s="129" t="s">
        <v>102</v>
      </c>
      <c r="F142" s="128"/>
      <c r="G142" s="465" t="s">
        <v>107</v>
      </c>
      <c r="H142" s="467" t="s">
        <v>198</v>
      </c>
      <c r="I142" s="467" t="s">
        <v>65</v>
      </c>
      <c r="J142" s="467" t="s">
        <v>109</v>
      </c>
      <c r="K142" s="508" t="s">
        <v>146</v>
      </c>
      <c r="L142" s="510" t="s">
        <v>203</v>
      </c>
      <c r="M142" s="473" t="s">
        <v>194</v>
      </c>
      <c r="N142" s="475" t="s">
        <v>192</v>
      </c>
      <c r="O142" s="477" t="s">
        <v>202</v>
      </c>
      <c r="P142" s="475" t="s">
        <v>193</v>
      </c>
      <c r="Q142" s="451" t="s">
        <v>68</v>
      </c>
      <c r="R142" s="452"/>
      <c r="S142" s="452"/>
      <c r="T142" s="452"/>
      <c r="U142" s="452"/>
      <c r="V142" s="452"/>
      <c r="W142" s="452"/>
      <c r="X142" s="453"/>
    </row>
    <row r="143" spans="1:54" ht="31.5" customHeight="1" thickBot="1" x14ac:dyDescent="0.25">
      <c r="D143" s="480"/>
      <c r="E143" s="106" t="s">
        <v>70</v>
      </c>
      <c r="F143" s="58"/>
      <c r="G143" s="466"/>
      <c r="H143" s="468"/>
      <c r="I143" s="468"/>
      <c r="J143" s="468"/>
      <c r="K143" s="509"/>
      <c r="L143" s="511"/>
      <c r="M143" s="474"/>
      <c r="N143" s="476"/>
      <c r="O143" s="478"/>
      <c r="P143" s="476"/>
      <c r="Q143" s="373" t="s">
        <v>272</v>
      </c>
      <c r="R143" s="380" t="s">
        <v>273</v>
      </c>
      <c r="S143" s="373" t="s">
        <v>272</v>
      </c>
      <c r="T143" s="394" t="s">
        <v>273</v>
      </c>
      <c r="U143" s="374" t="s">
        <v>272</v>
      </c>
      <c r="V143" s="394" t="s">
        <v>273</v>
      </c>
      <c r="W143" s="374" t="s">
        <v>272</v>
      </c>
      <c r="X143" s="395" t="s">
        <v>273</v>
      </c>
    </row>
    <row r="144" spans="1:54" s="82" customFormat="1" ht="24" x14ac:dyDescent="0.25">
      <c r="A144" s="76"/>
      <c r="B144" s="77"/>
      <c r="C144" s="78"/>
      <c r="D144" s="480"/>
      <c r="E144" s="145" t="s">
        <v>18</v>
      </c>
      <c r="F144" s="159" t="s">
        <v>100</v>
      </c>
      <c r="G144" s="245"/>
      <c r="H144" s="196"/>
      <c r="I144" s="196"/>
      <c r="J144" s="196"/>
      <c r="K144" s="324" t="b">
        <f t="shared" ref="K144:K145" si="17">IF(G144="X",1,IF(H144="X",0.5,IF(I144="X",0.001,IF(J144="X",""))))</f>
        <v>0</v>
      </c>
      <c r="L144" s="224">
        <v>0</v>
      </c>
      <c r="M144" s="190"/>
      <c r="N144" s="307"/>
      <c r="O144" s="190"/>
      <c r="P144" s="307"/>
      <c r="Q144" s="438"/>
      <c r="R144" s="439"/>
      <c r="S144" s="439"/>
      <c r="T144" s="439"/>
      <c r="U144" s="282"/>
      <c r="V144" s="282"/>
      <c r="W144" s="282"/>
      <c r="X144" s="308"/>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row>
    <row r="145" spans="1:54" s="82" customFormat="1" ht="24.75" thickBot="1" x14ac:dyDescent="0.3">
      <c r="A145" s="76"/>
      <c r="B145" s="77"/>
      <c r="C145" s="78"/>
      <c r="D145" s="480"/>
      <c r="E145" s="156" t="s">
        <v>16</v>
      </c>
      <c r="F145" s="160" t="s">
        <v>101</v>
      </c>
      <c r="G145" s="263" t="s">
        <v>67</v>
      </c>
      <c r="H145" s="250"/>
      <c r="I145" s="250"/>
      <c r="J145" s="250"/>
      <c r="K145" s="325">
        <f t="shared" si="17"/>
        <v>1</v>
      </c>
      <c r="L145" s="231">
        <v>0</v>
      </c>
      <c r="M145" s="204"/>
      <c r="N145" s="309"/>
      <c r="O145" s="204"/>
      <c r="P145" s="309"/>
      <c r="Q145" s="440"/>
      <c r="R145" s="441"/>
      <c r="S145" s="441"/>
      <c r="T145" s="441"/>
      <c r="U145" s="276"/>
      <c r="V145" s="276"/>
      <c r="W145" s="276"/>
      <c r="X145" s="310"/>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row>
    <row r="146" spans="1:54" ht="14.1" customHeight="1" thickBot="1" x14ac:dyDescent="0.25">
      <c r="D146" s="480"/>
      <c r="E146" s="505" t="s">
        <v>105</v>
      </c>
      <c r="F146" s="505"/>
      <c r="G146" s="505"/>
      <c r="H146" s="505"/>
      <c r="I146" s="505"/>
      <c r="J146" s="505"/>
      <c r="K146" s="505"/>
      <c r="L146" s="506"/>
      <c r="M146" s="506"/>
      <c r="N146" s="506"/>
      <c r="O146" s="506"/>
      <c r="P146" s="506"/>
      <c r="Q146" s="506"/>
      <c r="R146" s="506"/>
      <c r="S146" s="506"/>
      <c r="T146" s="506"/>
      <c r="U146" s="506"/>
      <c r="V146" s="506"/>
      <c r="W146" s="506"/>
      <c r="X146" s="507"/>
    </row>
    <row r="147" spans="1:54" s="82" customFormat="1" ht="15" x14ac:dyDescent="0.25">
      <c r="A147" s="76"/>
      <c r="B147" s="77"/>
      <c r="C147" s="78"/>
      <c r="D147" s="480"/>
      <c r="E147" s="145" t="s">
        <v>257</v>
      </c>
      <c r="F147" s="159" t="s">
        <v>104</v>
      </c>
      <c r="G147" s="187"/>
      <c r="H147" s="188"/>
      <c r="I147" s="188"/>
      <c r="J147" s="188"/>
      <c r="K147" s="319" t="b">
        <f t="shared" ref="K147:K148" si="18">IF(G147="X",1,IF(H147="X",0.5,IF(I147="X",0.001,IF(J147="X",""))))</f>
        <v>0</v>
      </c>
      <c r="L147" s="224">
        <v>0</v>
      </c>
      <c r="M147" s="190"/>
      <c r="N147" s="307"/>
      <c r="O147" s="190"/>
      <c r="P147" s="307"/>
      <c r="Q147" s="438"/>
      <c r="R147" s="439"/>
      <c r="S147" s="439"/>
      <c r="T147" s="439"/>
      <c r="U147" s="282"/>
      <c r="V147" s="282"/>
      <c r="W147" s="282"/>
      <c r="X147" s="308"/>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row>
    <row r="148" spans="1:54" s="82" customFormat="1" ht="36.75" thickBot="1" x14ac:dyDescent="0.3">
      <c r="A148" s="76"/>
      <c r="B148" s="77"/>
      <c r="C148" s="78"/>
      <c r="D148" s="480"/>
      <c r="E148" s="86" t="s">
        <v>258</v>
      </c>
      <c r="F148" s="160" t="s">
        <v>103</v>
      </c>
      <c r="G148" s="202"/>
      <c r="H148" s="203"/>
      <c r="I148" s="203"/>
      <c r="J148" s="203"/>
      <c r="K148" s="321" t="b">
        <f t="shared" si="18"/>
        <v>0</v>
      </c>
      <c r="L148" s="231">
        <v>0</v>
      </c>
      <c r="M148" s="204"/>
      <c r="N148" s="309"/>
      <c r="O148" s="204"/>
      <c r="P148" s="309"/>
      <c r="Q148" s="440"/>
      <c r="R148" s="441"/>
      <c r="S148" s="441"/>
      <c r="T148" s="441"/>
      <c r="U148" s="276"/>
      <c r="V148" s="276"/>
      <c r="W148" s="276"/>
      <c r="X148" s="310"/>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row>
    <row r="149" spans="1:54" ht="30" customHeight="1" thickBot="1" x14ac:dyDescent="0.3">
      <c r="A149" s="25"/>
      <c r="B149" s="26"/>
      <c r="D149" s="522"/>
      <c r="E149" s="498" t="s">
        <v>185</v>
      </c>
      <c r="F149" s="499"/>
      <c r="G149" s="163">
        <f>SUM(K144:K148)</f>
        <v>1</v>
      </c>
      <c r="H149" s="451"/>
      <c r="I149" s="452"/>
      <c r="J149" s="453"/>
      <c r="K149" s="71">
        <f>IF(G149=0,"",AVERAGE(K144:K148))</f>
        <v>1</v>
      </c>
      <c r="L149" s="461"/>
      <c r="M149" s="462"/>
      <c r="N149" s="462"/>
      <c r="O149" s="462"/>
      <c r="P149" s="462"/>
      <c r="Q149" s="463"/>
      <c r="R149" s="463"/>
      <c r="S149" s="463"/>
      <c r="T149" s="463"/>
      <c r="U149" s="463"/>
      <c r="V149" s="463"/>
      <c r="W149" s="463"/>
      <c r="X149" s="464"/>
    </row>
    <row r="150" spans="1:54" ht="15" customHeight="1" thickBot="1" x14ac:dyDescent="0.3">
      <c r="A150" s="25"/>
      <c r="B150" s="26"/>
      <c r="D150" s="488">
        <v>18</v>
      </c>
      <c r="E150" s="493" t="s">
        <v>95</v>
      </c>
      <c r="F150" s="493"/>
      <c r="G150" s="465" t="s">
        <v>107</v>
      </c>
      <c r="H150" s="467" t="s">
        <v>198</v>
      </c>
      <c r="I150" s="467" t="s">
        <v>65</v>
      </c>
      <c r="J150" s="467" t="s">
        <v>109</v>
      </c>
      <c r="K150" s="469" t="s">
        <v>146</v>
      </c>
      <c r="L150" s="471" t="s">
        <v>203</v>
      </c>
      <c r="M150" s="473" t="s">
        <v>194</v>
      </c>
      <c r="N150" s="475" t="s">
        <v>192</v>
      </c>
      <c r="O150" s="477" t="s">
        <v>202</v>
      </c>
      <c r="P150" s="475" t="s">
        <v>193</v>
      </c>
      <c r="Q150" s="451" t="s">
        <v>68</v>
      </c>
      <c r="R150" s="452"/>
      <c r="S150" s="452"/>
      <c r="T150" s="452"/>
      <c r="U150" s="452"/>
      <c r="V150" s="452"/>
      <c r="W150" s="452"/>
      <c r="X150" s="453"/>
    </row>
    <row r="151" spans="1:54" ht="31.5" customHeight="1" thickBot="1" x14ac:dyDescent="0.25">
      <c r="D151" s="489"/>
      <c r="E151" s="495"/>
      <c r="F151" s="495"/>
      <c r="G151" s="466"/>
      <c r="H151" s="468"/>
      <c r="I151" s="468"/>
      <c r="J151" s="468"/>
      <c r="K151" s="470"/>
      <c r="L151" s="500"/>
      <c r="M151" s="501"/>
      <c r="N151" s="496"/>
      <c r="O151" s="487"/>
      <c r="P151" s="496"/>
      <c r="Q151" s="373" t="s">
        <v>272</v>
      </c>
      <c r="R151" s="380" t="s">
        <v>273</v>
      </c>
      <c r="S151" s="373" t="s">
        <v>272</v>
      </c>
      <c r="T151" s="394" t="s">
        <v>273</v>
      </c>
      <c r="U151" s="374" t="s">
        <v>272</v>
      </c>
      <c r="V151" s="394" t="s">
        <v>273</v>
      </c>
      <c r="W151" s="374" t="s">
        <v>272</v>
      </c>
      <c r="X151" s="395" t="s">
        <v>273</v>
      </c>
    </row>
    <row r="152" spans="1:54" s="82" customFormat="1" ht="48.75" thickBot="1" x14ac:dyDescent="0.25">
      <c r="A152" s="76"/>
      <c r="B152" s="77"/>
      <c r="C152" s="78"/>
      <c r="D152" s="489"/>
      <c r="E152" s="164" t="s">
        <v>13</v>
      </c>
      <c r="F152" s="165" t="s">
        <v>176</v>
      </c>
      <c r="G152" s="235" t="s">
        <v>67</v>
      </c>
      <c r="H152" s="236"/>
      <c r="I152" s="236"/>
      <c r="J152" s="236"/>
      <c r="K152" s="330">
        <f>IF(G152="X",1,IF(H152="X",0.5,IF(I152="X",0.001,IF(J152="X",""))))</f>
        <v>1</v>
      </c>
      <c r="L152" s="315">
        <v>0</v>
      </c>
      <c r="M152" s="255"/>
      <c r="N152" s="316"/>
      <c r="O152" s="255"/>
      <c r="P152" s="317"/>
      <c r="Q152" s="297"/>
      <c r="R152" s="298"/>
      <c r="S152" s="298"/>
      <c r="T152" s="298"/>
      <c r="U152" s="298"/>
      <c r="V152" s="298"/>
      <c r="W152" s="298"/>
      <c r="X152" s="243"/>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row>
    <row r="153" spans="1:54" ht="14.65" customHeight="1" thickBot="1" x14ac:dyDescent="0.3">
      <c r="A153" s="25"/>
      <c r="B153" s="26"/>
      <c r="D153" s="497"/>
      <c r="E153" s="110" t="s">
        <v>171</v>
      </c>
      <c r="F153" s="153"/>
      <c r="G153" s="163">
        <f>SUM(K152)</f>
        <v>1</v>
      </c>
      <c r="H153" s="451"/>
      <c r="I153" s="452"/>
      <c r="J153" s="453"/>
      <c r="K153" s="71">
        <f>IF(G153=0,"",AVERAGE(K152:K152))</f>
        <v>1</v>
      </c>
      <c r="L153" s="461"/>
      <c r="M153" s="462"/>
      <c r="N153" s="462"/>
      <c r="O153" s="462"/>
      <c r="P153" s="462"/>
      <c r="Q153" s="463"/>
      <c r="R153" s="463"/>
      <c r="S153" s="463"/>
      <c r="T153" s="463"/>
      <c r="U153" s="463"/>
      <c r="V153" s="463"/>
      <c r="W153" s="463"/>
      <c r="X153" s="464"/>
    </row>
    <row r="154" spans="1:54" ht="15.75" customHeight="1" thickBot="1" x14ac:dyDescent="0.3">
      <c r="D154" s="488">
        <v>19</v>
      </c>
      <c r="E154" s="116" t="s">
        <v>123</v>
      </c>
      <c r="F154" s="129"/>
      <c r="G154" s="465" t="s">
        <v>107</v>
      </c>
      <c r="H154" s="467" t="s">
        <v>198</v>
      </c>
      <c r="I154" s="467" t="s">
        <v>65</v>
      </c>
      <c r="J154" s="467" t="s">
        <v>109</v>
      </c>
      <c r="K154" s="469" t="s">
        <v>146</v>
      </c>
      <c r="L154" s="471" t="s">
        <v>203</v>
      </c>
      <c r="M154" s="473" t="s">
        <v>194</v>
      </c>
      <c r="N154" s="475" t="s">
        <v>192</v>
      </c>
      <c r="O154" s="477" t="s">
        <v>202</v>
      </c>
      <c r="P154" s="475" t="s">
        <v>193</v>
      </c>
      <c r="Q154" s="451" t="s">
        <v>68</v>
      </c>
      <c r="R154" s="452"/>
      <c r="S154" s="452"/>
      <c r="T154" s="452"/>
      <c r="U154" s="452"/>
      <c r="V154" s="452"/>
      <c r="W154" s="452"/>
      <c r="X154" s="453"/>
    </row>
    <row r="155" spans="1:54" ht="30.75" customHeight="1" thickBot="1" x14ac:dyDescent="0.3">
      <c r="D155" s="489"/>
      <c r="E155" s="364" t="s">
        <v>124</v>
      </c>
      <c r="F155" s="152"/>
      <c r="G155" s="466"/>
      <c r="H155" s="468"/>
      <c r="I155" s="468"/>
      <c r="J155" s="468"/>
      <c r="K155" s="470"/>
      <c r="L155" s="472"/>
      <c r="M155" s="474"/>
      <c r="N155" s="476"/>
      <c r="O155" s="478"/>
      <c r="P155" s="476"/>
      <c r="Q155" s="373" t="s">
        <v>272</v>
      </c>
      <c r="R155" s="380" t="s">
        <v>273</v>
      </c>
      <c r="S155" s="373" t="s">
        <v>272</v>
      </c>
      <c r="T155" s="394" t="s">
        <v>273</v>
      </c>
      <c r="U155" s="374" t="s">
        <v>272</v>
      </c>
      <c r="V155" s="394" t="s">
        <v>273</v>
      </c>
      <c r="W155" s="374" t="s">
        <v>272</v>
      </c>
      <c r="X155" s="395" t="s">
        <v>273</v>
      </c>
    </row>
    <row r="156" spans="1:54" s="82" customFormat="1" ht="36" x14ac:dyDescent="0.2">
      <c r="A156" s="76"/>
      <c r="B156" s="77"/>
      <c r="C156" s="78"/>
      <c r="D156" s="491"/>
      <c r="E156" s="145" t="s">
        <v>11</v>
      </c>
      <c r="F156" s="360" t="s">
        <v>17</v>
      </c>
      <c r="G156" s="187"/>
      <c r="H156" s="188"/>
      <c r="I156" s="188"/>
      <c r="J156" s="188"/>
      <c r="K156" s="319" t="b">
        <f t="shared" ref="K156:K159" si="19">IF(G156="X",1,IF(H156="X",0.5,IF(I156="X",0.001,IF(J156="X",""))))</f>
        <v>0</v>
      </c>
      <c r="L156" s="224">
        <v>0</v>
      </c>
      <c r="M156" s="190"/>
      <c r="N156" s="281"/>
      <c r="O156" s="190"/>
      <c r="P156" s="281"/>
      <c r="Q156" s="425"/>
      <c r="R156" s="426"/>
      <c r="S156" s="426"/>
      <c r="T156" s="426"/>
      <c r="U156" s="282"/>
      <c r="V156" s="282"/>
      <c r="W156" s="282"/>
      <c r="X156" s="283"/>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row>
    <row r="157" spans="1:54" s="82" customFormat="1" ht="48" x14ac:dyDescent="0.2">
      <c r="A157" s="76"/>
      <c r="B157" s="77"/>
      <c r="C157" s="78"/>
      <c r="D157" s="491"/>
      <c r="E157" s="166" t="s">
        <v>10</v>
      </c>
      <c r="F157" s="361" t="s">
        <v>15</v>
      </c>
      <c r="G157" s="195" t="s">
        <v>67</v>
      </c>
      <c r="H157" s="196"/>
      <c r="I157" s="196"/>
      <c r="J157" s="196"/>
      <c r="K157" s="320">
        <f t="shared" si="19"/>
        <v>1</v>
      </c>
      <c r="L157" s="210">
        <v>0</v>
      </c>
      <c r="M157" s="197"/>
      <c r="N157" s="270"/>
      <c r="O157" s="197"/>
      <c r="P157" s="270"/>
      <c r="Q157" s="427"/>
      <c r="R157" s="424"/>
      <c r="S157" s="424"/>
      <c r="T157" s="424"/>
      <c r="U157" s="271"/>
      <c r="V157" s="271"/>
      <c r="W157" s="271"/>
      <c r="X157" s="272"/>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row>
    <row r="158" spans="1:54" s="82" customFormat="1" ht="24" x14ac:dyDescent="0.2">
      <c r="A158" s="76"/>
      <c r="B158" s="77"/>
      <c r="C158" s="78"/>
      <c r="D158" s="491"/>
      <c r="E158" s="166" t="s">
        <v>9</v>
      </c>
      <c r="F158" s="362" t="s">
        <v>125</v>
      </c>
      <c r="G158" s="195"/>
      <c r="H158" s="196"/>
      <c r="I158" s="196"/>
      <c r="J158" s="196"/>
      <c r="K158" s="320" t="b">
        <f t="shared" si="19"/>
        <v>0</v>
      </c>
      <c r="L158" s="210">
        <v>0</v>
      </c>
      <c r="M158" s="197"/>
      <c r="N158" s="270"/>
      <c r="O158" s="197"/>
      <c r="P158" s="270"/>
      <c r="Q158" s="427"/>
      <c r="R158" s="424"/>
      <c r="S158" s="424"/>
      <c r="T158" s="424"/>
      <c r="U158" s="271"/>
      <c r="V158" s="271"/>
      <c r="W158" s="271"/>
      <c r="X158" s="272"/>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row>
    <row r="159" spans="1:54" s="82" customFormat="1" ht="36.75" thickBot="1" x14ac:dyDescent="0.25">
      <c r="A159" s="76"/>
      <c r="B159" s="77"/>
      <c r="C159" s="78"/>
      <c r="D159" s="491"/>
      <c r="E159" s="156" t="s">
        <v>8</v>
      </c>
      <c r="F159" s="363" t="s">
        <v>126</v>
      </c>
      <c r="G159" s="202"/>
      <c r="H159" s="203"/>
      <c r="I159" s="203"/>
      <c r="J159" s="203"/>
      <c r="K159" s="321" t="b">
        <f t="shared" si="19"/>
        <v>0</v>
      </c>
      <c r="L159" s="231">
        <v>0</v>
      </c>
      <c r="M159" s="204"/>
      <c r="N159" s="275"/>
      <c r="O159" s="204"/>
      <c r="P159" s="275"/>
      <c r="Q159" s="428"/>
      <c r="R159" s="429"/>
      <c r="S159" s="429"/>
      <c r="T159" s="429"/>
      <c r="U159" s="276"/>
      <c r="V159" s="276"/>
      <c r="W159" s="276"/>
      <c r="X159" s="277"/>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row>
    <row r="160" spans="1:54" ht="15" customHeight="1" thickBot="1" x14ac:dyDescent="0.3">
      <c r="A160" s="25"/>
      <c r="B160" s="26"/>
      <c r="D160" s="490"/>
      <c r="E160" s="119" t="s">
        <v>172</v>
      </c>
      <c r="F160" s="153"/>
      <c r="G160" s="167">
        <f>SUM(K156:K159)</f>
        <v>1</v>
      </c>
      <c r="H160" s="451"/>
      <c r="I160" s="452"/>
      <c r="J160" s="453"/>
      <c r="K160" s="71">
        <f>IF(G160=0,"",AVERAGE(K156:K159))</f>
        <v>1</v>
      </c>
      <c r="L160" s="461"/>
      <c r="M160" s="462"/>
      <c r="N160" s="462"/>
      <c r="O160" s="462"/>
      <c r="P160" s="462"/>
      <c r="Q160" s="463"/>
      <c r="R160" s="463"/>
      <c r="S160" s="463"/>
      <c r="T160" s="463"/>
      <c r="U160" s="463"/>
      <c r="V160" s="463"/>
      <c r="W160" s="463"/>
      <c r="X160" s="464"/>
    </row>
    <row r="161" spans="1:54" ht="15" customHeight="1" thickBot="1" x14ac:dyDescent="0.3">
      <c r="A161" s="25"/>
      <c r="B161" s="26"/>
      <c r="D161" s="488">
        <v>20</v>
      </c>
      <c r="E161" s="492" t="s">
        <v>14</v>
      </c>
      <c r="F161" s="493"/>
      <c r="G161" s="465" t="s">
        <v>107</v>
      </c>
      <c r="H161" s="467" t="s">
        <v>198</v>
      </c>
      <c r="I161" s="467" t="s">
        <v>65</v>
      </c>
      <c r="J161" s="467" t="s">
        <v>109</v>
      </c>
      <c r="K161" s="469" t="s">
        <v>146</v>
      </c>
      <c r="L161" s="471" t="s">
        <v>203</v>
      </c>
      <c r="M161" s="473" t="s">
        <v>194</v>
      </c>
      <c r="N161" s="475" t="s">
        <v>192</v>
      </c>
      <c r="O161" s="477" t="s">
        <v>202</v>
      </c>
      <c r="P161" s="475" t="s">
        <v>193</v>
      </c>
      <c r="Q161" s="451" t="s">
        <v>68</v>
      </c>
      <c r="R161" s="452"/>
      <c r="S161" s="452"/>
      <c r="T161" s="452"/>
      <c r="U161" s="452"/>
      <c r="V161" s="452"/>
      <c r="W161" s="452"/>
      <c r="X161" s="453"/>
    </row>
    <row r="162" spans="1:54" ht="28.5" customHeight="1" thickBot="1" x14ac:dyDescent="0.25">
      <c r="D162" s="489"/>
      <c r="E162" s="494"/>
      <c r="F162" s="495"/>
      <c r="G162" s="466"/>
      <c r="H162" s="468"/>
      <c r="I162" s="468"/>
      <c r="J162" s="468"/>
      <c r="K162" s="470"/>
      <c r="L162" s="472"/>
      <c r="M162" s="474"/>
      <c r="N162" s="476"/>
      <c r="O162" s="478"/>
      <c r="P162" s="476"/>
      <c r="Q162" s="373" t="s">
        <v>272</v>
      </c>
      <c r="R162" s="380" t="s">
        <v>273</v>
      </c>
      <c r="S162" s="373" t="s">
        <v>272</v>
      </c>
      <c r="T162" s="394" t="s">
        <v>273</v>
      </c>
      <c r="U162" s="374" t="s">
        <v>272</v>
      </c>
      <c r="V162" s="394" t="s">
        <v>273</v>
      </c>
      <c r="W162" s="374" t="s">
        <v>272</v>
      </c>
      <c r="X162" s="395" t="s">
        <v>273</v>
      </c>
    </row>
    <row r="163" spans="1:54" s="82" customFormat="1" ht="36" x14ac:dyDescent="0.2">
      <c r="A163" s="76"/>
      <c r="B163" s="77"/>
      <c r="C163" s="78"/>
      <c r="D163" s="489"/>
      <c r="E163" s="145" t="s">
        <v>7</v>
      </c>
      <c r="F163" s="168" t="s">
        <v>127</v>
      </c>
      <c r="G163" s="187"/>
      <c r="H163" s="188"/>
      <c r="I163" s="188"/>
      <c r="J163" s="188"/>
      <c r="K163" s="327" t="b">
        <f t="shared" ref="K163:K164" si="20">IF(G163="X",1,IF(H163="X",0.5,IF(I163="X",0.001,IF(J163="X",""))))</f>
        <v>0</v>
      </c>
      <c r="L163" s="224">
        <v>0</v>
      </c>
      <c r="M163" s="190"/>
      <c r="N163" s="281"/>
      <c r="O163" s="190"/>
      <c r="P163" s="281"/>
      <c r="Q163" s="425"/>
      <c r="R163" s="426"/>
      <c r="S163" s="426"/>
      <c r="T163" s="426"/>
      <c r="U163" s="282"/>
      <c r="V163" s="282"/>
      <c r="W163" s="282"/>
      <c r="X163" s="283"/>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row>
    <row r="164" spans="1:54" s="82" customFormat="1" ht="48.75" thickBot="1" x14ac:dyDescent="0.25">
      <c r="A164" s="76"/>
      <c r="B164" s="77"/>
      <c r="C164" s="78"/>
      <c r="D164" s="489"/>
      <c r="E164" s="156" t="s">
        <v>5</v>
      </c>
      <c r="F164" s="169" t="s">
        <v>12</v>
      </c>
      <c r="G164" s="202" t="s">
        <v>67</v>
      </c>
      <c r="H164" s="203"/>
      <c r="I164" s="203"/>
      <c r="J164" s="203"/>
      <c r="K164" s="328">
        <f t="shared" si="20"/>
        <v>1</v>
      </c>
      <c r="L164" s="231">
        <v>0</v>
      </c>
      <c r="M164" s="204"/>
      <c r="N164" s="275"/>
      <c r="O164" s="204"/>
      <c r="P164" s="275"/>
      <c r="Q164" s="428"/>
      <c r="R164" s="429"/>
      <c r="S164" s="429"/>
      <c r="T164" s="429"/>
      <c r="U164" s="276"/>
      <c r="V164" s="276"/>
      <c r="W164" s="276"/>
      <c r="X164" s="277"/>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row>
    <row r="165" spans="1:54" ht="15" customHeight="1" thickBot="1" x14ac:dyDescent="0.3">
      <c r="A165" s="25"/>
      <c r="B165" s="26"/>
      <c r="D165" s="490"/>
      <c r="E165" s="110" t="s">
        <v>173</v>
      </c>
      <c r="F165" s="153"/>
      <c r="G165" s="163">
        <f>SUM(K163:K164)</f>
        <v>1</v>
      </c>
      <c r="H165" s="451"/>
      <c r="I165" s="452"/>
      <c r="J165" s="453"/>
      <c r="K165" s="71">
        <f>IF(G165=0,"",AVERAGE(K163:K164))</f>
        <v>1</v>
      </c>
      <c r="L165" s="461"/>
      <c r="M165" s="462"/>
      <c r="N165" s="462"/>
      <c r="O165" s="462"/>
      <c r="P165" s="462"/>
      <c r="Q165" s="463"/>
      <c r="R165" s="463"/>
      <c r="S165" s="463"/>
      <c r="T165" s="463"/>
      <c r="U165" s="463"/>
      <c r="V165" s="463"/>
      <c r="W165" s="463"/>
      <c r="X165" s="464"/>
    </row>
    <row r="166" spans="1:54" ht="15.75" customHeight="1" thickBot="1" x14ac:dyDescent="0.25">
      <c r="D166" s="479">
        <v>21</v>
      </c>
      <c r="E166" s="54" t="s">
        <v>116</v>
      </c>
      <c r="F166" s="55"/>
      <c r="G166" s="465" t="s">
        <v>107</v>
      </c>
      <c r="H166" s="467" t="s">
        <v>198</v>
      </c>
      <c r="I166" s="467" t="s">
        <v>65</v>
      </c>
      <c r="J166" s="467" t="s">
        <v>109</v>
      </c>
      <c r="K166" s="469" t="s">
        <v>146</v>
      </c>
      <c r="L166" s="471" t="s">
        <v>203</v>
      </c>
      <c r="M166" s="473" t="s">
        <v>194</v>
      </c>
      <c r="N166" s="475" t="s">
        <v>192</v>
      </c>
      <c r="O166" s="477" t="s">
        <v>202</v>
      </c>
      <c r="P166" s="475" t="s">
        <v>193</v>
      </c>
      <c r="Q166" s="451" t="s">
        <v>68</v>
      </c>
      <c r="R166" s="452"/>
      <c r="S166" s="452"/>
      <c r="T166" s="452"/>
      <c r="U166" s="452"/>
      <c r="V166" s="452"/>
      <c r="W166" s="452"/>
      <c r="X166" s="453"/>
    </row>
    <row r="167" spans="1:54" ht="30" customHeight="1" thickBot="1" x14ac:dyDescent="0.25">
      <c r="D167" s="480"/>
      <c r="E167" s="38" t="s">
        <v>79</v>
      </c>
      <c r="F167" s="57"/>
      <c r="G167" s="466"/>
      <c r="H167" s="468"/>
      <c r="I167" s="468"/>
      <c r="J167" s="468"/>
      <c r="K167" s="470"/>
      <c r="L167" s="472"/>
      <c r="M167" s="474"/>
      <c r="N167" s="476"/>
      <c r="O167" s="478"/>
      <c r="P167" s="476"/>
      <c r="Q167" s="373" t="s">
        <v>272</v>
      </c>
      <c r="R167" s="380" t="s">
        <v>273</v>
      </c>
      <c r="S167" s="373" t="s">
        <v>272</v>
      </c>
      <c r="T167" s="394" t="s">
        <v>273</v>
      </c>
      <c r="U167" s="374" t="s">
        <v>272</v>
      </c>
      <c r="V167" s="394" t="s">
        <v>273</v>
      </c>
      <c r="W167" s="374" t="s">
        <v>272</v>
      </c>
      <c r="X167" s="395" t="s">
        <v>273</v>
      </c>
    </row>
    <row r="168" spans="1:54" s="82" customFormat="1" ht="24" x14ac:dyDescent="0.2">
      <c r="A168" s="76"/>
      <c r="B168" s="77"/>
      <c r="C168" s="78"/>
      <c r="D168" s="481"/>
      <c r="E168" s="145" t="s">
        <v>3</v>
      </c>
      <c r="F168" s="365" t="s">
        <v>119</v>
      </c>
      <c r="G168" s="195"/>
      <c r="H168" s="196"/>
      <c r="I168" s="196"/>
      <c r="J168" s="196"/>
      <c r="K168" s="350" t="b">
        <f t="shared" ref="K168:K170" si="21">IF(G168="X",1,IF(H168="X",0.5,IF(I168="X",0.001,IF(J168="X",""))))</f>
        <v>0</v>
      </c>
      <c r="L168" s="224" t="s">
        <v>85</v>
      </c>
      <c r="M168" s="190"/>
      <c r="N168" s="281"/>
      <c r="O168" s="190"/>
      <c r="P168" s="281"/>
      <c r="Q168" s="425"/>
      <c r="R168" s="426"/>
      <c r="S168" s="426"/>
      <c r="T168" s="426"/>
      <c r="U168" s="282"/>
      <c r="V168" s="282"/>
      <c r="W168" s="282"/>
      <c r="X168" s="283"/>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row>
    <row r="169" spans="1:54" s="82" customFormat="1" ht="36" x14ac:dyDescent="0.2">
      <c r="A169" s="76"/>
      <c r="B169" s="77"/>
      <c r="C169" s="78"/>
      <c r="D169" s="481"/>
      <c r="E169" s="166" t="s">
        <v>2</v>
      </c>
      <c r="F169" s="361" t="s">
        <v>118</v>
      </c>
      <c r="G169" s="195" t="s">
        <v>195</v>
      </c>
      <c r="H169" s="196"/>
      <c r="I169" s="196"/>
      <c r="J169" s="196"/>
      <c r="K169" s="320">
        <f t="shared" si="21"/>
        <v>1</v>
      </c>
      <c r="L169" s="210" t="s">
        <v>85</v>
      </c>
      <c r="M169" s="197"/>
      <c r="N169" s="270"/>
      <c r="O169" s="197"/>
      <c r="P169" s="270"/>
      <c r="Q169" s="427"/>
      <c r="R169" s="424"/>
      <c r="S169" s="424"/>
      <c r="T169" s="424"/>
      <c r="U169" s="271"/>
      <c r="V169" s="271"/>
      <c r="W169" s="271"/>
      <c r="X169" s="272"/>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row>
    <row r="170" spans="1:54" s="82" customFormat="1" ht="36.75" thickBot="1" x14ac:dyDescent="0.25">
      <c r="A170" s="76"/>
      <c r="B170" s="77"/>
      <c r="C170" s="78"/>
      <c r="D170" s="481"/>
      <c r="E170" s="156" t="s">
        <v>1</v>
      </c>
      <c r="F170" s="366" t="s">
        <v>129</v>
      </c>
      <c r="G170" s="202"/>
      <c r="H170" s="203"/>
      <c r="I170" s="203"/>
      <c r="J170" s="203"/>
      <c r="K170" s="321" t="b">
        <f t="shared" si="21"/>
        <v>0</v>
      </c>
      <c r="L170" s="231" t="s">
        <v>85</v>
      </c>
      <c r="M170" s="204"/>
      <c r="N170" s="275"/>
      <c r="O170" s="204"/>
      <c r="P170" s="275"/>
      <c r="Q170" s="428"/>
      <c r="R170" s="429"/>
      <c r="S170" s="429"/>
      <c r="T170" s="429"/>
      <c r="U170" s="276"/>
      <c r="V170" s="276"/>
      <c r="W170" s="276"/>
      <c r="X170" s="277"/>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row>
    <row r="171" spans="1:54" ht="15" customHeight="1" thickBot="1" x14ac:dyDescent="0.3">
      <c r="A171" s="25"/>
      <c r="B171" s="26"/>
      <c r="D171" s="522"/>
      <c r="E171" s="119" t="s">
        <v>174</v>
      </c>
      <c r="F171" s="170"/>
      <c r="G171" s="148">
        <f>SUM(K168:K170)</f>
        <v>1</v>
      </c>
      <c r="H171" s="458"/>
      <c r="I171" s="459"/>
      <c r="J171" s="460"/>
      <c r="K171" s="71">
        <f>IF(G171=0,"",AVERAGE(K168:K170))</f>
        <v>1</v>
      </c>
      <c r="L171" s="461"/>
      <c r="M171" s="462"/>
      <c r="N171" s="462"/>
      <c r="O171" s="462"/>
      <c r="P171" s="462"/>
      <c r="Q171" s="463"/>
      <c r="R171" s="463"/>
      <c r="S171" s="463"/>
      <c r="T171" s="463"/>
      <c r="U171" s="463"/>
      <c r="V171" s="463"/>
      <c r="W171" s="463"/>
      <c r="X171" s="464"/>
    </row>
    <row r="172" spans="1:54" ht="15.75" customHeight="1" thickBot="1" x14ac:dyDescent="0.25">
      <c r="D172" s="479">
        <v>22</v>
      </c>
      <c r="E172" s="54" t="s">
        <v>117</v>
      </c>
      <c r="F172" s="55"/>
      <c r="G172" s="465" t="s">
        <v>107</v>
      </c>
      <c r="H172" s="467" t="s">
        <v>198</v>
      </c>
      <c r="I172" s="467" t="s">
        <v>65</v>
      </c>
      <c r="J172" s="467" t="s">
        <v>109</v>
      </c>
      <c r="K172" s="469" t="s">
        <v>146</v>
      </c>
      <c r="L172" s="471" t="s">
        <v>203</v>
      </c>
      <c r="M172" s="473" t="s">
        <v>194</v>
      </c>
      <c r="N172" s="475" t="s">
        <v>192</v>
      </c>
      <c r="O172" s="477" t="s">
        <v>202</v>
      </c>
      <c r="P172" s="475" t="s">
        <v>193</v>
      </c>
      <c r="Q172" s="451" t="s">
        <v>68</v>
      </c>
      <c r="R172" s="452"/>
      <c r="S172" s="452"/>
      <c r="T172" s="452"/>
      <c r="U172" s="452"/>
      <c r="V172" s="452"/>
      <c r="W172" s="452"/>
      <c r="X172" s="453"/>
    </row>
    <row r="173" spans="1:54" ht="33.75" customHeight="1" thickBot="1" x14ac:dyDescent="0.25">
      <c r="D173" s="480"/>
      <c r="E173" s="38" t="s">
        <v>79</v>
      </c>
      <c r="F173" s="57"/>
      <c r="G173" s="466"/>
      <c r="H173" s="468"/>
      <c r="I173" s="468"/>
      <c r="J173" s="468"/>
      <c r="K173" s="470"/>
      <c r="L173" s="472"/>
      <c r="M173" s="474"/>
      <c r="N173" s="476"/>
      <c r="O173" s="478"/>
      <c r="P173" s="476"/>
      <c r="Q173" s="373" t="s">
        <v>272</v>
      </c>
      <c r="R173" s="380" t="s">
        <v>273</v>
      </c>
      <c r="S173" s="373" t="s">
        <v>272</v>
      </c>
      <c r="T173" s="394" t="s">
        <v>273</v>
      </c>
      <c r="U173" s="374" t="s">
        <v>272</v>
      </c>
      <c r="V173" s="394" t="s">
        <v>273</v>
      </c>
      <c r="W173" s="374" t="s">
        <v>272</v>
      </c>
      <c r="X173" s="395" t="s">
        <v>273</v>
      </c>
    </row>
    <row r="174" spans="1:54" s="82" customFormat="1" ht="24" x14ac:dyDescent="0.2">
      <c r="A174" s="76"/>
      <c r="B174" s="77"/>
      <c r="C174" s="78"/>
      <c r="D174" s="481"/>
      <c r="E174" s="79" t="s">
        <v>259</v>
      </c>
      <c r="F174" s="365" t="s">
        <v>6</v>
      </c>
      <c r="G174" s="187"/>
      <c r="H174" s="188"/>
      <c r="I174" s="188"/>
      <c r="J174" s="188"/>
      <c r="K174" s="331" t="b">
        <f t="shared" ref="K174:K177" si="22">IF(G174="X",1,IF(H174="X",0.5,IF(I174="X",0.001,IF(J174="X",""))))</f>
        <v>0</v>
      </c>
      <c r="L174" s="278" t="s">
        <v>90</v>
      </c>
      <c r="M174" s="190"/>
      <c r="N174" s="318"/>
      <c r="O174" s="190"/>
      <c r="P174" s="318"/>
      <c r="Q174" s="403"/>
      <c r="R174" s="404"/>
      <c r="S174" s="404"/>
      <c r="T174" s="404"/>
      <c r="U174" s="209"/>
      <c r="V174" s="209"/>
      <c r="W174" s="209"/>
      <c r="X174" s="49"/>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row>
    <row r="175" spans="1:54" s="82" customFormat="1" ht="48" x14ac:dyDescent="0.2">
      <c r="A175" s="76"/>
      <c r="B175" s="77"/>
      <c r="C175" s="78"/>
      <c r="D175" s="481"/>
      <c r="E175" s="83" t="s">
        <v>260</v>
      </c>
      <c r="F175" s="361" t="s">
        <v>4</v>
      </c>
      <c r="G175" s="195"/>
      <c r="H175" s="196"/>
      <c r="I175" s="196"/>
      <c r="J175" s="196" t="s">
        <v>67</v>
      </c>
      <c r="K175" s="320" t="str">
        <f t="shared" si="22"/>
        <v/>
      </c>
      <c r="L175" s="279">
        <v>0</v>
      </c>
      <c r="M175" s="197"/>
      <c r="N175" s="213"/>
      <c r="O175" s="197"/>
      <c r="P175" s="213"/>
      <c r="Q175" s="405"/>
      <c r="R175" s="249"/>
      <c r="S175" s="249"/>
      <c r="T175" s="249"/>
      <c r="U175" s="215"/>
      <c r="V175" s="215"/>
      <c r="W175" s="215"/>
      <c r="X175" s="50"/>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row>
    <row r="176" spans="1:54" s="82" customFormat="1" ht="36" x14ac:dyDescent="0.2">
      <c r="A176" s="76"/>
      <c r="B176" s="77"/>
      <c r="C176" s="78"/>
      <c r="D176" s="481"/>
      <c r="E176" s="83" t="s">
        <v>261</v>
      </c>
      <c r="F176" s="361" t="s">
        <v>87</v>
      </c>
      <c r="G176" s="195"/>
      <c r="H176" s="196"/>
      <c r="I176" s="196"/>
      <c r="J176" s="196"/>
      <c r="K176" s="320" t="b">
        <f t="shared" si="22"/>
        <v>0</v>
      </c>
      <c r="L176" s="279">
        <v>0</v>
      </c>
      <c r="M176" s="197"/>
      <c r="N176" s="213"/>
      <c r="O176" s="197"/>
      <c r="P176" s="213"/>
      <c r="Q176" s="405"/>
      <c r="R176" s="249"/>
      <c r="S176" s="249"/>
      <c r="T176" s="249"/>
      <c r="U176" s="215"/>
      <c r="V176" s="215"/>
      <c r="W176" s="215"/>
      <c r="X176" s="50"/>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row>
    <row r="177" spans="1:54" s="82" customFormat="1" ht="36.75" thickBot="1" x14ac:dyDescent="0.25">
      <c r="A177" s="76"/>
      <c r="B177" s="77"/>
      <c r="C177" s="78"/>
      <c r="D177" s="481"/>
      <c r="E177" s="86" t="s">
        <v>262</v>
      </c>
      <c r="F177" s="366" t="s">
        <v>86</v>
      </c>
      <c r="G177" s="202"/>
      <c r="H177" s="203"/>
      <c r="I177" s="203"/>
      <c r="J177" s="203"/>
      <c r="K177" s="321" t="b">
        <f t="shared" si="22"/>
        <v>0</v>
      </c>
      <c r="L177" s="280">
        <v>0</v>
      </c>
      <c r="M177" s="204"/>
      <c r="N177" s="220"/>
      <c r="O177" s="204"/>
      <c r="P177" s="220"/>
      <c r="Q177" s="406"/>
      <c r="R177" s="407"/>
      <c r="S177" s="407"/>
      <c r="T177" s="407"/>
      <c r="U177" s="222"/>
      <c r="V177" s="222"/>
      <c r="W177" s="222"/>
      <c r="X177" s="223"/>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row>
    <row r="178" spans="1:54" ht="15" customHeight="1" thickBot="1" x14ac:dyDescent="0.3">
      <c r="A178" s="25"/>
      <c r="B178" s="26"/>
      <c r="D178" s="482"/>
      <c r="E178" s="119" t="s">
        <v>175</v>
      </c>
      <c r="F178" s="170"/>
      <c r="G178" s="172">
        <f>SUM(K174:K177)</f>
        <v>0</v>
      </c>
      <c r="H178" s="173"/>
      <c r="I178" s="121"/>
      <c r="J178" s="174"/>
      <c r="K178" s="171" t="str">
        <f>IF(G178=0,"",AVERAGE(K174:K177))</f>
        <v/>
      </c>
      <c r="L178" s="461"/>
      <c r="M178" s="462"/>
      <c r="N178" s="462"/>
      <c r="O178" s="462"/>
      <c r="P178" s="462"/>
      <c r="Q178" s="463"/>
      <c r="R178" s="463"/>
      <c r="S178" s="463"/>
      <c r="T178" s="463"/>
      <c r="U178" s="463"/>
      <c r="V178" s="463"/>
      <c r="W178" s="463"/>
      <c r="X178" s="464"/>
    </row>
    <row r="179" spans="1:54" s="6" customFormat="1" ht="42" customHeight="1" thickBot="1" x14ac:dyDescent="0.3">
      <c r="A179" s="34"/>
      <c r="B179" s="35"/>
      <c r="C179" s="36"/>
      <c r="D179" s="483" t="s">
        <v>153</v>
      </c>
      <c r="E179" s="484"/>
      <c r="F179" s="484"/>
      <c r="G179" s="484"/>
      <c r="H179" s="484"/>
      <c r="I179" s="484"/>
      <c r="J179" s="485"/>
      <c r="K179" s="19">
        <f>SUM(K23,K34,K44,K52,K63,K71,K81,K87,K94,K102,K108,K113,K121,K126,K132,K141,K149,K153,K160,K165,K171,K178)</f>
        <v>20</v>
      </c>
      <c r="L179" s="175" t="str">
        <f>IF(K179&gt;=(+B181*90%),"ADMISIBLE",IF(K179&lt;(B181*75%),"INADMISIBLE","TOLERABLE"))</f>
        <v>ADMISIBLE</v>
      </c>
      <c r="M179" s="483"/>
      <c r="N179" s="484"/>
      <c r="O179" s="484"/>
      <c r="P179" s="484"/>
      <c r="Q179" s="484"/>
      <c r="R179" s="484"/>
      <c r="S179" s="484"/>
      <c r="T179" s="484"/>
      <c r="U179" s="484"/>
      <c r="V179" s="484"/>
      <c r="W179" s="484"/>
      <c r="X179" s="485"/>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row>
    <row r="180" spans="1:54" x14ac:dyDescent="0.2">
      <c r="C180" s="8"/>
      <c r="D180" s="8"/>
      <c r="E180" s="3"/>
      <c r="K180" s="23"/>
      <c r="L180" s="3"/>
      <c r="X180" s="15"/>
    </row>
    <row r="181" spans="1:54" x14ac:dyDescent="0.2">
      <c r="A181" s="27"/>
      <c r="B181" s="29">
        <f>+COUNT(K178,K171,K165,K160,K153,K149,K141,K132,K126,K121,K113,K108,K102,K94,K87,K81,K71,K63,K52,K44,K34,K23)</f>
        <v>20</v>
      </c>
      <c r="C181" s="8"/>
      <c r="D181" s="8"/>
      <c r="E181" s="3"/>
      <c r="K181" s="23"/>
      <c r="X181" s="15"/>
    </row>
    <row r="182" spans="1:54" x14ac:dyDescent="0.2">
      <c r="C182" s="30"/>
      <c r="D182" s="27"/>
      <c r="E182" s="3"/>
      <c r="K182" s="23"/>
      <c r="L182" s="16"/>
      <c r="M182" s="17"/>
      <c r="X182" s="15"/>
    </row>
    <row r="183" spans="1:54" ht="15" x14ac:dyDescent="0.25">
      <c r="C183" s="8"/>
      <c r="D183" s="486" t="s">
        <v>274</v>
      </c>
      <c r="E183" s="486"/>
      <c r="F183" s="486"/>
      <c r="G183" s="486"/>
      <c r="H183" s="486"/>
      <c r="I183" s="486"/>
      <c r="J183" s="486"/>
      <c r="K183" s="486"/>
      <c r="L183" s="486"/>
      <c r="M183" s="18">
        <f>K1604</f>
        <v>0</v>
      </c>
      <c r="X183" s="15"/>
    </row>
    <row r="184" spans="1:54" ht="64.5" customHeight="1" x14ac:dyDescent="0.2">
      <c r="C184" s="30"/>
      <c r="D184" s="457"/>
      <c r="E184" s="457"/>
      <c r="F184" s="457"/>
      <c r="G184" s="457"/>
      <c r="H184" s="457"/>
      <c r="I184" s="457"/>
      <c r="J184" s="457"/>
      <c r="K184" s="457"/>
      <c r="L184" s="457"/>
      <c r="X184" s="15"/>
    </row>
    <row r="185" spans="1:54" ht="29.25" customHeight="1" x14ac:dyDescent="0.2">
      <c r="C185" s="30"/>
      <c r="D185" s="9"/>
      <c r="E185" s="9"/>
      <c r="F185" s="9"/>
      <c r="G185" s="9"/>
      <c r="H185" s="9"/>
      <c r="I185" s="9"/>
      <c r="J185" s="9"/>
      <c r="K185" s="9"/>
      <c r="L185" s="9"/>
    </row>
    <row r="186" spans="1:54" ht="14.25" customHeight="1" x14ac:dyDescent="0.2">
      <c r="D186" s="443" t="s">
        <v>0</v>
      </c>
      <c r="E186" s="444"/>
      <c r="F186" s="445"/>
      <c r="G186" s="446" t="s">
        <v>279</v>
      </c>
      <c r="H186" s="447"/>
      <c r="I186" s="447"/>
      <c r="J186" s="447"/>
      <c r="K186" s="447"/>
      <c r="L186" s="447"/>
      <c r="M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row>
    <row r="187" spans="1:54" x14ac:dyDescent="0.2">
      <c r="D187" s="547" t="s">
        <v>280</v>
      </c>
      <c r="E187" s="547"/>
      <c r="F187" s="547"/>
      <c r="G187" s="448" t="s">
        <v>281</v>
      </c>
      <c r="H187" s="449"/>
      <c r="I187" s="449"/>
      <c r="J187" s="449"/>
      <c r="K187" s="449"/>
      <c r="L187" s="449"/>
    </row>
    <row r="188" spans="1:54" x14ac:dyDescent="0.2">
      <c r="D188" s="548"/>
      <c r="E188" s="548"/>
      <c r="F188" s="548"/>
      <c r="G188" s="448" t="s">
        <v>282</v>
      </c>
      <c r="H188" s="449"/>
      <c r="I188" s="449"/>
      <c r="J188" s="449"/>
      <c r="K188" s="449"/>
      <c r="L188" s="449"/>
    </row>
    <row r="189" spans="1:54" x14ac:dyDescent="0.2">
      <c r="A189" s="8" t="s">
        <v>196</v>
      </c>
      <c r="B189" s="8" t="s">
        <v>196</v>
      </c>
      <c r="C189" s="8" t="s">
        <v>196</v>
      </c>
      <c r="D189" s="548"/>
      <c r="E189" s="548"/>
      <c r="F189" s="548"/>
      <c r="G189" s="448" t="s">
        <v>283</v>
      </c>
      <c r="H189" s="449"/>
      <c r="I189" s="449"/>
      <c r="J189" s="449"/>
      <c r="K189" s="449"/>
      <c r="L189" s="449"/>
      <c r="M189" s="3" t="s">
        <v>196</v>
      </c>
      <c r="N189" s="3" t="s">
        <v>196</v>
      </c>
      <c r="P189" s="3" t="s">
        <v>196</v>
      </c>
      <c r="Q189" s="3" t="s">
        <v>196</v>
      </c>
      <c r="X189" s="3" t="s">
        <v>196</v>
      </c>
      <c r="Y189" s="8" t="s">
        <v>196</v>
      </c>
      <c r="Z189" s="8" t="s">
        <v>196</v>
      </c>
      <c r="AA189" s="8" t="s">
        <v>196</v>
      </c>
      <c r="AB189" s="8" t="s">
        <v>196</v>
      </c>
      <c r="AC189" s="8" t="s">
        <v>196</v>
      </c>
      <c r="AD189" s="8" t="s">
        <v>196</v>
      </c>
      <c r="AE189" s="8" t="s">
        <v>196</v>
      </c>
      <c r="AF189" s="8" t="s">
        <v>196</v>
      </c>
      <c r="AG189" s="8" t="s">
        <v>196</v>
      </c>
      <c r="AH189" s="8" t="s">
        <v>196</v>
      </c>
      <c r="AI189" s="8" t="s">
        <v>196</v>
      </c>
      <c r="AJ189" s="8" t="s">
        <v>196</v>
      </c>
    </row>
    <row r="196" spans="6:6" x14ac:dyDescent="0.2">
      <c r="F196" s="7"/>
    </row>
  </sheetData>
  <sheetProtection formatCells="0" formatColumns="0" formatRows="0" insertColumns="0" insertRows="0" insertHyperlinks="0" deleteColumns="0" deleteRows="0" sort="0" autoFilter="0" pivotTables="0"/>
  <mergeCells count="339">
    <mergeCell ref="AA117:AB117"/>
    <mergeCell ref="P166:P167"/>
    <mergeCell ref="E35:F36"/>
    <mergeCell ref="G35:G36"/>
    <mergeCell ref="H35:H36"/>
    <mergeCell ref="I35:I36"/>
    <mergeCell ref="J35:J36"/>
    <mergeCell ref="K35:K36"/>
    <mergeCell ref="L35:L36"/>
    <mergeCell ref="M35:M36"/>
    <mergeCell ref="N35:N36"/>
    <mergeCell ref="O35:O36"/>
    <mergeCell ref="P35:P36"/>
    <mergeCell ref="N133:N134"/>
    <mergeCell ref="O133:O134"/>
    <mergeCell ref="P133:P134"/>
    <mergeCell ref="J45:J46"/>
    <mergeCell ref="K45:K46"/>
    <mergeCell ref="L45:L46"/>
    <mergeCell ref="M45:M46"/>
    <mergeCell ref="N45:N46"/>
    <mergeCell ref="P45:P46"/>
    <mergeCell ref="O45:O46"/>
    <mergeCell ref="M72:M73"/>
    <mergeCell ref="D2:F5"/>
    <mergeCell ref="D72:D81"/>
    <mergeCell ref="D7:F7"/>
    <mergeCell ref="D8:F8"/>
    <mergeCell ref="M13:M14"/>
    <mergeCell ref="N13:N14"/>
    <mergeCell ref="G13:K13"/>
    <mergeCell ref="D24:D34"/>
    <mergeCell ref="D64:D71"/>
    <mergeCell ref="D13:E14"/>
    <mergeCell ref="G24:G25"/>
    <mergeCell ref="H24:H25"/>
    <mergeCell ref="I24:I25"/>
    <mergeCell ref="J24:J25"/>
    <mergeCell ref="H23:J23"/>
    <mergeCell ref="E64:F64"/>
    <mergeCell ref="G64:G65"/>
    <mergeCell ref="D53:D63"/>
    <mergeCell ref="D35:D44"/>
    <mergeCell ref="D9:F9"/>
    <mergeCell ref="D10:F10"/>
    <mergeCell ref="D11:F11"/>
    <mergeCell ref="H45:H46"/>
    <mergeCell ref="I45:I46"/>
    <mergeCell ref="D187:F189"/>
    <mergeCell ref="D45:D52"/>
    <mergeCell ref="E53:F54"/>
    <mergeCell ref="G53:G54"/>
    <mergeCell ref="H53:H54"/>
    <mergeCell ref="I53:I54"/>
    <mergeCell ref="J53:J54"/>
    <mergeCell ref="K53:K54"/>
    <mergeCell ref="D109:D113"/>
    <mergeCell ref="D82:D87"/>
    <mergeCell ref="D88:D94"/>
    <mergeCell ref="D103:D108"/>
    <mergeCell ref="D95:D102"/>
    <mergeCell ref="E45:F46"/>
    <mergeCell ref="G45:G46"/>
    <mergeCell ref="E63:F63"/>
    <mergeCell ref="H63:J63"/>
    <mergeCell ref="E67:X67"/>
    <mergeCell ref="L81:X81"/>
    <mergeCell ref="P82:P83"/>
    <mergeCell ref="D127:D132"/>
    <mergeCell ref="D133:D141"/>
    <mergeCell ref="H132:J132"/>
    <mergeCell ref="L132:X132"/>
    <mergeCell ref="M24:M25"/>
    <mergeCell ref="H64:H65"/>
    <mergeCell ref="I64:I65"/>
    <mergeCell ref="O13:O14"/>
    <mergeCell ref="F13:F14"/>
    <mergeCell ref="G7:X7"/>
    <mergeCell ref="G8:X8"/>
    <mergeCell ref="G9:X9"/>
    <mergeCell ref="G10:X10"/>
    <mergeCell ref="G11:X11"/>
    <mergeCell ref="P24:P25"/>
    <mergeCell ref="E24:F24"/>
    <mergeCell ref="E27:X27"/>
    <mergeCell ref="N53:N54"/>
    <mergeCell ref="O53:O54"/>
    <mergeCell ref="P53:P54"/>
    <mergeCell ref="H52:J52"/>
    <mergeCell ref="L44:X44"/>
    <mergeCell ref="K24:K25"/>
    <mergeCell ref="H34:J34"/>
    <mergeCell ref="L63:X63"/>
    <mergeCell ref="L64:L65"/>
    <mergeCell ref="M64:M65"/>
    <mergeCell ref="N64:N65"/>
    <mergeCell ref="D16:D23"/>
    <mergeCell ref="P13:P14"/>
    <mergeCell ref="L13:L14"/>
    <mergeCell ref="D142:D149"/>
    <mergeCell ref="L53:L54"/>
    <mergeCell ref="M53:M54"/>
    <mergeCell ref="G133:G134"/>
    <mergeCell ref="H133:H134"/>
    <mergeCell ref="I133:I134"/>
    <mergeCell ref="J133:J134"/>
    <mergeCell ref="K133:K134"/>
    <mergeCell ref="L133:L134"/>
    <mergeCell ref="M133:M134"/>
    <mergeCell ref="L23:X23"/>
    <mergeCell ref="H44:J44"/>
    <mergeCell ref="E44:F44"/>
    <mergeCell ref="E75:X75"/>
    <mergeCell ref="J64:J65"/>
    <mergeCell ref="K64:K65"/>
    <mergeCell ref="Q64:X64"/>
    <mergeCell ref="N24:N25"/>
    <mergeCell ref="O24:O25"/>
    <mergeCell ref="L34:X34"/>
    <mergeCell ref="L24:L25"/>
    <mergeCell ref="O64:O65"/>
    <mergeCell ref="P64:P65"/>
    <mergeCell ref="P72:P73"/>
    <mergeCell ref="D166:D171"/>
    <mergeCell ref="D122:D126"/>
    <mergeCell ref="G72:G73"/>
    <mergeCell ref="H72:H73"/>
    <mergeCell ref="I72:I73"/>
    <mergeCell ref="J72:J73"/>
    <mergeCell ref="K72:K73"/>
    <mergeCell ref="L72:L73"/>
    <mergeCell ref="L87:X87"/>
    <mergeCell ref="G88:G89"/>
    <mergeCell ref="H88:H89"/>
    <mergeCell ref="I88:I89"/>
    <mergeCell ref="J88:J89"/>
    <mergeCell ref="K88:K89"/>
    <mergeCell ref="L88:L89"/>
    <mergeCell ref="M88:M89"/>
    <mergeCell ref="N88:N89"/>
    <mergeCell ref="O88:O89"/>
    <mergeCell ref="P88:P89"/>
    <mergeCell ref="N72:N73"/>
    <mergeCell ref="O72:O73"/>
    <mergeCell ref="M82:M83"/>
    <mergeCell ref="N82:N83"/>
    <mergeCell ref="O82:O83"/>
    <mergeCell ref="E91:X91"/>
    <mergeCell ref="L94:X94"/>
    <mergeCell ref="G95:G96"/>
    <mergeCell ref="H95:H96"/>
    <mergeCell ref="I95:I96"/>
    <mergeCell ref="J95:J96"/>
    <mergeCell ref="K95:K96"/>
    <mergeCell ref="L95:L96"/>
    <mergeCell ref="M95:M96"/>
    <mergeCell ref="N95:N96"/>
    <mergeCell ref="O95:O96"/>
    <mergeCell ref="P95:P96"/>
    <mergeCell ref="G82:G83"/>
    <mergeCell ref="H82:H83"/>
    <mergeCell ref="I82:I83"/>
    <mergeCell ref="J82:J83"/>
    <mergeCell ref="K82:K83"/>
    <mergeCell ref="L82:L83"/>
    <mergeCell ref="E97:X97"/>
    <mergeCell ref="H102:J102"/>
    <mergeCell ref="L102:X102"/>
    <mergeCell ref="G103:G104"/>
    <mergeCell ref="H103:H104"/>
    <mergeCell ref="I103:I104"/>
    <mergeCell ref="J103:J104"/>
    <mergeCell ref="K103:K104"/>
    <mergeCell ref="L103:L104"/>
    <mergeCell ref="M103:M104"/>
    <mergeCell ref="N103:N104"/>
    <mergeCell ref="O103:O104"/>
    <mergeCell ref="P103:P104"/>
    <mergeCell ref="N115:N116"/>
    <mergeCell ref="O115:O116"/>
    <mergeCell ref="P115:P116"/>
    <mergeCell ref="H121:J121"/>
    <mergeCell ref="L121:X121"/>
    <mergeCell ref="H108:J108"/>
    <mergeCell ref="L108:X108"/>
    <mergeCell ref="G109:G110"/>
    <mergeCell ref="H109:H110"/>
    <mergeCell ref="I109:I110"/>
    <mergeCell ref="J109:J110"/>
    <mergeCell ref="K109:K110"/>
    <mergeCell ref="L109:L110"/>
    <mergeCell ref="M109:M110"/>
    <mergeCell ref="N109:N110"/>
    <mergeCell ref="O109:O110"/>
    <mergeCell ref="P109:P110"/>
    <mergeCell ref="D114:D121"/>
    <mergeCell ref="H113:J113"/>
    <mergeCell ref="G115:G116"/>
    <mergeCell ref="H115:H116"/>
    <mergeCell ref="I115:I116"/>
    <mergeCell ref="J115:J116"/>
    <mergeCell ref="K115:K116"/>
    <mergeCell ref="L115:L116"/>
    <mergeCell ref="M115:M116"/>
    <mergeCell ref="P122:P123"/>
    <mergeCell ref="H126:J126"/>
    <mergeCell ref="L126:X126"/>
    <mergeCell ref="G127:G128"/>
    <mergeCell ref="H127:H128"/>
    <mergeCell ref="I127:I128"/>
    <mergeCell ref="J127:J128"/>
    <mergeCell ref="K127:K128"/>
    <mergeCell ref="L127:L128"/>
    <mergeCell ref="M127:M128"/>
    <mergeCell ref="N127:N128"/>
    <mergeCell ref="O127:O128"/>
    <mergeCell ref="P127:P128"/>
    <mergeCell ref="G122:G123"/>
    <mergeCell ref="H122:H123"/>
    <mergeCell ref="I122:I123"/>
    <mergeCell ref="J122:J123"/>
    <mergeCell ref="K122:K123"/>
    <mergeCell ref="L122:L123"/>
    <mergeCell ref="M122:M123"/>
    <mergeCell ref="N122:N123"/>
    <mergeCell ref="O122:O123"/>
    <mergeCell ref="E137:X137"/>
    <mergeCell ref="H141:J141"/>
    <mergeCell ref="L141:X141"/>
    <mergeCell ref="E146:X146"/>
    <mergeCell ref="G142:G143"/>
    <mergeCell ref="H142:H143"/>
    <mergeCell ref="I142:I143"/>
    <mergeCell ref="J142:J143"/>
    <mergeCell ref="K142:K143"/>
    <mergeCell ref="L142:L143"/>
    <mergeCell ref="M142:M143"/>
    <mergeCell ref="N142:N143"/>
    <mergeCell ref="O142:O143"/>
    <mergeCell ref="P142:P143"/>
    <mergeCell ref="P150:P151"/>
    <mergeCell ref="P154:P155"/>
    <mergeCell ref="D150:D153"/>
    <mergeCell ref="E149:F149"/>
    <mergeCell ref="H149:J149"/>
    <mergeCell ref="L149:X149"/>
    <mergeCell ref="H153:J153"/>
    <mergeCell ref="L153:X153"/>
    <mergeCell ref="E150:F151"/>
    <mergeCell ref="G150:G151"/>
    <mergeCell ref="H150:H151"/>
    <mergeCell ref="I150:I151"/>
    <mergeCell ref="J150:J151"/>
    <mergeCell ref="K150:K151"/>
    <mergeCell ref="L150:L151"/>
    <mergeCell ref="M150:M151"/>
    <mergeCell ref="N150:N151"/>
    <mergeCell ref="H154:H155"/>
    <mergeCell ref="I154:I155"/>
    <mergeCell ref="J154:J155"/>
    <mergeCell ref="K154:K155"/>
    <mergeCell ref="L154:L155"/>
    <mergeCell ref="M154:M155"/>
    <mergeCell ref="N154:N155"/>
    <mergeCell ref="D161:D165"/>
    <mergeCell ref="D154:D160"/>
    <mergeCell ref="H160:J160"/>
    <mergeCell ref="L160:X160"/>
    <mergeCell ref="E161:F162"/>
    <mergeCell ref="G161:G162"/>
    <mergeCell ref="H161:H162"/>
    <mergeCell ref="I161:I162"/>
    <mergeCell ref="J161:J162"/>
    <mergeCell ref="K161:K162"/>
    <mergeCell ref="L161:L162"/>
    <mergeCell ref="M161:M162"/>
    <mergeCell ref="N161:N162"/>
    <mergeCell ref="O161:O162"/>
    <mergeCell ref="P161:P162"/>
    <mergeCell ref="H165:J165"/>
    <mergeCell ref="G166:G167"/>
    <mergeCell ref="H166:H167"/>
    <mergeCell ref="I166:I167"/>
    <mergeCell ref="O154:O155"/>
    <mergeCell ref="O150:O151"/>
    <mergeCell ref="J166:J167"/>
    <mergeCell ref="K166:K167"/>
    <mergeCell ref="L166:L167"/>
    <mergeCell ref="M166:M167"/>
    <mergeCell ref="N166:N167"/>
    <mergeCell ref="O166:O167"/>
    <mergeCell ref="Q24:X24"/>
    <mergeCell ref="D184:L184"/>
    <mergeCell ref="H171:J171"/>
    <mergeCell ref="L171:X171"/>
    <mergeCell ref="G172:G173"/>
    <mergeCell ref="H172:H173"/>
    <mergeCell ref="I172:I173"/>
    <mergeCell ref="J172:J173"/>
    <mergeCell ref="K172:K173"/>
    <mergeCell ref="L172:L173"/>
    <mergeCell ref="M172:M173"/>
    <mergeCell ref="N172:N173"/>
    <mergeCell ref="O172:O173"/>
    <mergeCell ref="P172:P173"/>
    <mergeCell ref="D172:D178"/>
    <mergeCell ref="L165:X165"/>
    <mergeCell ref="G154:G155"/>
    <mergeCell ref="Q35:X35"/>
    <mergeCell ref="Q45:X45"/>
    <mergeCell ref="Q53:X53"/>
    <mergeCell ref="D179:J179"/>
    <mergeCell ref="M179:X179"/>
    <mergeCell ref="L178:X178"/>
    <mergeCell ref="D183:L183"/>
    <mergeCell ref="D186:F186"/>
    <mergeCell ref="G186:L186"/>
    <mergeCell ref="G187:L187"/>
    <mergeCell ref="G188:L188"/>
    <mergeCell ref="G189:L189"/>
    <mergeCell ref="G2:V5"/>
    <mergeCell ref="W2:X5"/>
    <mergeCell ref="Q122:X122"/>
    <mergeCell ref="Q127:X127"/>
    <mergeCell ref="Q133:X133"/>
    <mergeCell ref="Q142:X142"/>
    <mergeCell ref="Q150:X150"/>
    <mergeCell ref="Q154:X154"/>
    <mergeCell ref="Q161:X161"/>
    <mergeCell ref="Q166:X166"/>
    <mergeCell ref="Q172:X172"/>
    <mergeCell ref="Q72:X72"/>
    <mergeCell ref="Q82:X82"/>
    <mergeCell ref="Q88:X88"/>
    <mergeCell ref="Q95:X95"/>
    <mergeCell ref="Q103:X103"/>
    <mergeCell ref="Q109:X109"/>
    <mergeCell ref="Q115:X115"/>
    <mergeCell ref="Q13:X13"/>
  </mergeCells>
  <conditionalFormatting sqref="L179">
    <cfRule type="containsText" dxfId="2" priority="1" stopIfTrue="1" operator="containsText" text="INADMISIBLE">
      <formula>NOT(ISERROR(SEARCH("INADMISIBLE",L179)))</formula>
    </cfRule>
    <cfRule type="containsText" dxfId="1" priority="2" stopIfTrue="1" operator="containsText" text="TOLERABLE">
      <formula>NOT(ISERROR(SEARCH("TOLERABLE",L179)))</formula>
    </cfRule>
    <cfRule type="containsText" dxfId="0" priority="3" stopIfTrue="1" operator="containsText" text="ADMISIBLE">
      <formula>NOT(ISERROR(SEARCH("ADMISIBLE",L179)))</formula>
    </cfRule>
  </conditionalFormatting>
  <dataValidations disablePrompts="1" count="2">
    <dataValidation type="list" allowBlank="1" showInputMessage="1" showErrorMessage="1" errorTitle="Caracter errado" error="Solo se permite ingresar &quot;X&quot;" promptTitle="Marque con &quot;X&quot; el criterio" sqref="G26:J26 I37:J43 H37:H44 G37:G43 G18:J22 G168:J170 G174:J177 G156:J159 G152:J152 G147:J148 G144:J145 G138:J140 G135:J136 G129:J131 G124:J125 G117:J120 G111:J112 G105:J107 G98:J101 G66:J66 G92:J93 G90:J90 G84:J86 G76:J80 G74:J74 G163:J164 G68:J70 G55:J62 G47:J51 G28:J33" xr:uid="{00000000-0002-0000-0100-000000000000}">
      <formula1>$B$2:$B$3</formula1>
    </dataValidation>
    <dataValidation type="list" allowBlank="1" showInputMessage="1" showErrorMessage="1" errorTitle="Caracter errado" error="Solo se permite ingresar &quot;X&quot;" promptTitle="Marque con &quot;X&quot; el criterio" sqref="O26 O37:O43 O18:O22 O174:O177 O168:O170 O163:O164 O156:O159 O152 O147:O148 O144:O145 O138:O140 O135:O136 O129:O131 O124:O125 O117:O120 O111:O112 O105:O107 O98:O101 O92:O93 O90 O84:O86 O76:O80 O74 O68:O70 O66 O55:O62 O47:O51 O28:O33" xr:uid="{00000000-0002-0000-0100-000001000000}">
      <formula1>$C$2:$C$4</formula1>
    </dataValidation>
  </dataValidations>
  <pageMargins left="0.59055118110236227" right="0.59055118110236227" top="0.59055118110236227" bottom="0.59055118110236227" header="0.31496062992125984" footer="0.31496062992125984"/>
  <pageSetup paperSize="14"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zoomScale="80" zoomScaleNormal="80" workbookViewId="0">
      <selection activeCell="B7" sqref="B7"/>
    </sheetView>
  </sheetViews>
  <sheetFormatPr baseColWidth="10" defaultRowHeight="15" x14ac:dyDescent="0.25"/>
  <cols>
    <col min="1" max="1" width="5.85546875" customWidth="1"/>
    <col min="2" max="2" width="116" customWidth="1"/>
  </cols>
  <sheetData>
    <row r="2" spans="2:2" ht="34.5" customHeight="1" x14ac:dyDescent="0.25">
      <c r="B2" s="176" t="s">
        <v>284</v>
      </c>
    </row>
    <row r="3" spans="2:2" x14ac:dyDescent="0.25">
      <c r="B3" s="3"/>
    </row>
    <row r="4" spans="2:2" x14ac:dyDescent="0.25">
      <c r="B4" s="3"/>
    </row>
    <row r="5" spans="2:2" ht="29.25" x14ac:dyDescent="0.25">
      <c r="B5" s="177" t="s">
        <v>276</v>
      </c>
    </row>
    <row r="6" spans="2:2" x14ac:dyDescent="0.25">
      <c r="B6" s="178"/>
    </row>
    <row r="7" spans="2:2" ht="43.5" x14ac:dyDescent="0.25">
      <c r="B7" s="178" t="s">
        <v>211</v>
      </c>
    </row>
    <row r="8" spans="2:2" x14ac:dyDescent="0.25">
      <c r="B8" s="178"/>
    </row>
    <row r="9" spans="2:2" ht="43.5" x14ac:dyDescent="0.25">
      <c r="B9" s="178" t="s">
        <v>212</v>
      </c>
    </row>
    <row r="10" spans="2:2" x14ac:dyDescent="0.25">
      <c r="B10" s="178"/>
    </row>
    <row r="11" spans="2:2" x14ac:dyDescent="0.25">
      <c r="B11" s="178" t="s">
        <v>213</v>
      </c>
    </row>
    <row r="12" spans="2:2" x14ac:dyDescent="0.25">
      <c r="B12" s="178"/>
    </row>
    <row r="13" spans="2:2" ht="20.25" customHeight="1" x14ac:dyDescent="0.25">
      <c r="B13" s="179" t="s">
        <v>214</v>
      </c>
    </row>
    <row r="14" spans="2:2" x14ac:dyDescent="0.25">
      <c r="B14" s="180"/>
    </row>
    <row r="15" spans="2:2" ht="137.25" customHeight="1" x14ac:dyDescent="0.25">
      <c r="B15" s="181" t="s">
        <v>215</v>
      </c>
    </row>
    <row r="16" spans="2:2" x14ac:dyDescent="0.25">
      <c r="B16" s="180"/>
    </row>
    <row r="17" spans="2:2" ht="139.5" customHeight="1" x14ac:dyDescent="0.25">
      <c r="B17" s="182" t="s">
        <v>216</v>
      </c>
    </row>
    <row r="18" spans="2:2" x14ac:dyDescent="0.25">
      <c r="B18" s="180"/>
    </row>
    <row r="19" spans="2:2" ht="388.5" x14ac:dyDescent="0.25">
      <c r="B19" s="183" t="s">
        <v>221</v>
      </c>
    </row>
    <row r="20" spans="2:2" x14ac:dyDescent="0.25">
      <c r="B20" s="183"/>
    </row>
    <row r="21" spans="2:2" ht="171" customHeight="1" x14ac:dyDescent="0.25">
      <c r="B21" s="185" t="s">
        <v>222</v>
      </c>
    </row>
    <row r="22" spans="2:2" ht="180.75" customHeight="1" x14ac:dyDescent="0.25">
      <c r="B22" s="184" t="s">
        <v>217</v>
      </c>
    </row>
    <row r="23" spans="2:2" x14ac:dyDescent="0.25">
      <c r="B23" s="180"/>
    </row>
    <row r="24" spans="2:2" ht="170.25" customHeight="1" x14ac:dyDescent="0.25">
      <c r="B24" s="184" t="s">
        <v>218</v>
      </c>
    </row>
    <row r="25" spans="2:2" x14ac:dyDescent="0.25">
      <c r="B25" s="180"/>
    </row>
    <row r="26" spans="2:2" ht="156" customHeight="1" x14ac:dyDescent="0.25">
      <c r="B26" s="184" t="s">
        <v>219</v>
      </c>
    </row>
    <row r="27" spans="2:2" x14ac:dyDescent="0.25">
      <c r="B27" s="180"/>
    </row>
    <row r="28" spans="2:2" ht="161.25" customHeight="1" x14ac:dyDescent="0.25">
      <c r="B28" s="184" t="s">
        <v>220</v>
      </c>
    </row>
    <row r="29" spans="2:2" x14ac:dyDescent="0.25">
      <c r="B29" s="180"/>
    </row>
    <row r="30" spans="2:2" ht="278.25" customHeight="1" x14ac:dyDescent="0.25">
      <c r="B30" s="184" t="s">
        <v>277</v>
      </c>
    </row>
    <row r="31" spans="2:2" x14ac:dyDescent="0.25">
      <c r="B31" s="180"/>
    </row>
    <row r="32" spans="2:2" ht="159" customHeight="1" x14ac:dyDescent="0.25">
      <c r="B32" s="184" t="s">
        <v>223</v>
      </c>
    </row>
    <row r="33" spans="2:2" x14ac:dyDescent="0.25">
      <c r="B33" s="3"/>
    </row>
    <row r="34" spans="2:2" ht="180" customHeight="1" x14ac:dyDescent="0.25">
      <c r="B34" s="184" t="s">
        <v>278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G19" sqref="G19"/>
    </sheetView>
  </sheetViews>
  <sheetFormatPr baseColWidth="10" defaultRowHeight="15" x14ac:dyDescent="0.25"/>
  <cols>
    <col min="1" max="1" width="11.140625" style="2" customWidth="1"/>
  </cols>
  <sheetData>
    <row r="1" spans="1:1" x14ac:dyDescent="0.25">
      <c r="A1" s="2" t="s">
        <v>107</v>
      </c>
    </row>
    <row r="2" spans="1:1" x14ac:dyDescent="0.25">
      <c r="A2" s="2" t="s">
        <v>108</v>
      </c>
    </row>
    <row r="3" spans="1:1" x14ac:dyDescent="0.25">
      <c r="A3" s="2"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workbookViewId="0">
      <selection activeCell="M5" sqref="M5"/>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Riesgo Financiero</vt:lpstr>
      <vt:lpstr>INSTRUCTIVO</vt:lpstr>
      <vt:lpstr>Hoja1</vt:lpstr>
      <vt:lpstr>TABLA_CALIF._POND</vt:lpstr>
      <vt:lpstr>'Riesgo Financiero'!Área_de_impresión</vt:lpstr>
      <vt:lpstr>'Riesgo Financiero'!Títulos_a_imprimir</vt:lpstr>
    </vt:vector>
  </TitlesOfParts>
  <Company>Supersolidaria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Esteban Laguna</dc:creator>
  <cp:lastModifiedBy>Andres Felipe Torres Romero</cp:lastModifiedBy>
  <dcterms:created xsi:type="dcterms:W3CDTF">2011-05-06T13:15:40Z</dcterms:created>
  <dcterms:modified xsi:type="dcterms:W3CDTF">2024-03-07T16:26:49Z</dcterms:modified>
</cp:coreProperties>
</file>