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25" windowWidth="15330" windowHeight="4470" tabRatio="837" activeTab="0"/>
  </bookViews>
  <sheets>
    <sheet name="Seguimiento POA" sheetId="1" r:id="rId1"/>
  </sheets>
  <definedNames>
    <definedName name="_xlnm.Print_Area" localSheetId="0">'Seguimiento POA'!$A$1:$H$57</definedName>
    <definedName name="OLE_LINK1" localSheetId="0">'Seguimiento POA'!$F$18</definedName>
    <definedName name="_xlnm.Print_Titles" localSheetId="0">'Seguimiento POA'!$5:$6</definedName>
  </definedNames>
  <calcPr fullCalcOnLoad="1"/>
</workbook>
</file>

<file path=xl/sharedStrings.xml><?xml version="1.0" encoding="utf-8"?>
<sst xmlns="http://schemas.openxmlformats.org/spreadsheetml/2006/main" count="150" uniqueCount="135">
  <si>
    <t>Por lo tanto con corte al 31 de diciembre de 2009 están pendiente de autorizar o depurar desmonte de actividad financiera de 244 cooperativas. Por liquidaciones voluntarias, de 162 cooperativas en liquidación voluntaria con corte al 31 de Diciembre de 2008 se logró revisar los expedientes de 57 cooperativas realizando requerimientos  a los liquidadores, a las cámaras de comercio  y a la junta central de contadores.  Con base en esta depuración se logró autorizar el cierre de 4 procesos de liquidación voluntaria y se evidenció que 3 cooperativas habían terminado el proceso de liquidación según registro en cámara de comercio.  Por lo tanto con corte al 31 de diciembre de 2009 están pendiente de revisar los expedientes de 105 cooperativas y continuar con la gestión para lograr que las 50 ya requeridas culminen el proceso de liquidación.
Total Entidades en Liquidación y Desmonte a dic de 2008= 494
Total depuración en Liquidación y Desmonte año 2009     =145
Total Entidades en Liquidacion y Desmonte a dic de 2009 = 349
Porcentaje de cumplimiento del 29%</t>
  </si>
  <si>
    <t xml:space="preserve">Durante el tercer trimestre de 2009 y con base en la respuesta dada a los requerimientos realizados durante el primer y segundo trimestre de 2009 se logró terminar la existencia y representación legal de 3 procesos de liquidación voluntaria y se autorizó 1 desmonte de actividad financiera.  Se continuó con la revisión del expediente de cada entidad para establecer la veracidad de la información suministrada por los liquidadores y revisores fiscales y se impartieron instrucciones sobre el procedimiento a seguir para lograr la terminación de los procesos liquidatorios. 
Durante el cuarto  trimestre de 2009 se continuó labor de seguimiento arrojando los siguientes resultados:11 requerimientos a las Cámaras de Comercio por Liquidaciones Voluntaria, 5 requerimientos a la junta central de contadores por liquidaciones voluntarias,  22 oficios como resultados evaluacion a respuestas de los liquidadores, 4 oficios de evaluacion informes de gestion de liquidaciones voluntarias, 6 requerimientos a gerentes por desmonte de actividad financiera y 1 tramite de queja en liquidación voluntaria. </t>
  </si>
  <si>
    <t xml:space="preserve"> Durante el año 2009 se realizó un total de 178 requerimientos por liquidaciones voluntarias y desmonte de actividad financiera. 
Dentro del proceso de depuración que viene adelantando la Delegatura Financiera se evidenció que 321 cooperativas con corte al 31 de diciembre de 2008 figuraban registradas con sección de ahorro y crédito sin autorización para el ejercicio de la actividad financiera ó desmonte de actividad financiera.  Se procedió a revisar las bases de datos en DOCUWARE de las resoluciones emitidas por esta Superintendencia desde el año 1999  hasta el año 2004 y se logró depurar un total de 87 cooperativas a las cuales se les había  autorizado el desmonte de actividad financiera ó entraron en proceso de liquidación ó se ordenó su intervención, quedando pendiente de depurar un total 234 cooperativas que aún figuran como de Ahorro y Crédito.  Como trámite adicional se recibio durante el 2009 la solicitud de 11 trámites de desmonte de los cuales se autorizó 1 porque no se han allegado de las demás los documentos requeridos para que esta Superintendencia expida resolución de autorización.  </t>
  </si>
  <si>
    <t>Se realizaron seis (6) encuentros de supervisión descentralizada en las ciudades de Neiva, Bucaramanga, Armenia, Cali, Medellín y Bogotá.
En los encuentros de supervisión descentralizada el Grupo de Supervisión citó a 80 Cooperativas de ahorro y crédito. y el Grupo de asuntos Especiales a 50 cooperativas en trámite de liquidación voluntaria y  en desmonte de actividad financiera.</t>
  </si>
  <si>
    <t>Se realizaron 21 visitas de las 21 programadas para el 2009 a cooperativas que no se les ha realizado visita insitu en el periodo 2005-2008. Estas cooeprativas son: CONGENTE, CAVAL, COESCOP, COPROCENVA, COOPINTUCO, COOTRASENA, MULTIROBLE, COOFISAM, COOPMACEO Y COOLEGUIZAMO y en el tercer trimestre COORIACHON, COOPERENKA, COOMUDEM, COOPETROL,COMPARTIR, COOPINEM, COOFIQUINDIO, COPETRABAN, COOPBELEN, COUNAL y COMULTIEMPRESAS.</t>
  </si>
  <si>
    <t>Se han recibido a satisfacción 7 de las 18 visitas programadas a través de proyecto "control y prevención de riesgos jurídicos y financieros a organizaciones solidarias".</t>
  </si>
  <si>
    <t>De las nueve (9) cooperativas, se autorizó el ejercicio de la actividad financiera de dos (2): Credicafe y Juan de Dios Gomez. Está pendiente la autorización de la actividad financiera de: Coosaber. Coomacrel, Coopsancarlos, Coopemen, Cooservicios,  Forjar y Cootamesis, estas cooperativas quedaron pendiente para el 2010 por autorización del Superintendente quien otorgó como último plazo el 30 de junio de 2010</t>
  </si>
  <si>
    <t>A diciembre de 2009 se  han realizado 40  controles de legalidad de reforma estatutaria a las siguientes cooperativas: COOTRAIPI, COOSABER, COOTRACHEC, COOPEMTOL, COOPCHIPAQUE, JUAN DE DIOS GOMEZ, COOPRUDEA, PROPERANDO, COMULTRASAN, COOMACREL, COMULSEB, COOMONOMEROS, COMUDEN, JUAN PABLO II, CEMCOP, CREDIFUTURO, COFINCAFE, CESCA, COAGROSUR, CODECOL, COEDUCADORES, COOPERENKA, COOSERVUNAL, SAN SIMON, COOMABE, FINECOOP, COOFIQUINDIO, SERVINCOOP, COMULTRAISS, COOSANANDRESITO, COMUATOLSORE, COOTEP, COOTRAPELDAR, COOPETEXAS, COINPE, COOPTELEPOSTAL, MICROEMPRESAS DE ANTIOQUIA, COPROCENVA, COOPIGON Y SUYA.</t>
  </si>
  <si>
    <t>Del 2 al 6 de  julio se adelantó primera auditoria interna a los procesos misionales y a los procesos de apoyo Talento humano y Gestión Documental.
Los días 29, 30 de septiembre y 1, 2 de octubre se desarrolló taller práctico de auditoria interna con apoyo de auditor externo. Fueron auditados todos los procesos de la Entidad.</t>
  </si>
  <si>
    <t>Los días 9 y 10 de diciembre se adelantó auditoria externa de renovación de la NTC ISO 9001 : 2008 y NTC GP 1000: 2004.</t>
  </si>
  <si>
    <t>Los días 29, 30 de septiembre y 1, 2 de octubre se desarrolló taller práctico de auditoria interna con apoyo de auditor externo. Fueron auditados todos los procesos de la Entidad.</t>
  </si>
  <si>
    <t xml:space="preserve">Los días 19 y 20 se octubre se adelantó capacitación sobre fundamentos en MECI y GP 1000.
Los días 13 y 14 de diciembre se adelantó capacitación a funcionarios en técnicas de auditoria. </t>
  </si>
  <si>
    <t>En el mes de abril se adquirió con Isolucion una licencia actualizada con 50 usuarios adicionales, quedando la licencia de uso para 100 usuarios.</t>
  </si>
  <si>
    <t>Se han adelantado capacitaciones y actividades de formación sobre los siguientes temas:  
Carrera administrativa,
Competencias y talento humano, 
Finanzas públicas, (refurezo contable, evaluacion finaciera de propuestas)
Actualización y contratación estatal,
Actualización norma ISO 9001: 2008. 
Trabajo en equipo y relaciones interpersonales.               
Cartera, Diseño y administración de base de datos.              
Administración del riesgo.                                                       
Auditorías administrativas, financieras y de control interno.    
Manejo de medios de comunicación, imágen corporativa.                 
Técnicas en auditoría por riesgo y trabajo en revisoría fiscal. 
Metodología estandar para realizar una auditoría por riesgo.  
Sensibilización de Calidad.
Planeación estratégica.
Taller práctica de auditoria.
Fundamentos en MECI y GP 1000 y técnicas de auditoria.
Quedó pendiente por ejecutar la jornada de reinducción</t>
  </si>
  <si>
    <t>Se han adelantado actividades de
Celebración de cumpleaños, todos los meses
Medición de clima organizacional 
Celebración día de la mujer
Clases de yoga y pilates
Celebración día de la secretaria
Celebración día de la madre
Celebración día del padre
Vacaciones recreativas.                                                       
Actualización carnets entidad
Aniversario Supersolidaria
Algunas actividades de bienestar se ejecutan pero no implican gasto de  presupuesto</t>
  </si>
  <si>
    <t>Se han adelantado actividades en promoción de la salud (cada 15 días), exámenes médicos de ingreso y egreso a los funcionarios y actividades mensuales de promoción de la Salud  (ARP)
Algunas actividades de salud ocupacional se ejecutan pero no implican gasto de  presupuesto</t>
  </si>
  <si>
    <t>Dentro del proceso de mejoramiento continuo se creó un procedimiento para medir la satisfacción del cliente.  En este procedimiento se realizan encuestas y se tabulan con el fin de evaluar el grado de satisfacción de los clientes y plantear planes de acción para el mejoramiento del servicio.</t>
  </si>
  <si>
    <t>Durante el trimestre comprendido entre el 01 de julio a 30 de septiembre del año en curso, se atendieron 674 consultas escritas y en el correo electrónico - juridica@supersolidaria.gov.co -, se recibieron 61 comunicaciones de las cuales 21 fueron analizadas en los Grupos Primarios celebrados los días 16 de julio con Acta No. 6, 04 de agosto con Acta No. 8, el 25 de agosto con Acta 10, 11 de septiembre con acta 11, y 24 de septiembre con acta 12. Y se determinó que solo una requirió una  rectificaión para que sea la Dian la que se pronuncie sobre el impuesto al Patrimonio y las demás fueron de agradecimientos por la respuesta.
Desde 1 de octubre hasta 18 de diciembre de 2009, fecha en la cual se establecieron vacaciones colectivas, se atendieron 381 consultas; en el correo ojuridica se recibieron 63 comunicaciones, de las cuales 35 corresponden a conformidades y las 28 restantes son inconformidades de los consultantes que fueron analizadas en diferentes grupos primarios, encontrando que solo una se debe revisar el concepto, otras tres son para reiterar la posición institucional y las demás corresponden a nuevas consultas. 
Lo anterior se encuentra consignado en las Actas Nos. 13 del 16 de octubre, 
14 del 12 de noviembre, 15 del 27 de noviembre y 16 del 11 de diciembre de 2009.</t>
  </si>
  <si>
    <t>Las auditorias corresponden al programa general de auditoria de control interno.
Nota: Se han incluido auditorias especiales sobre los procesos misionales, que no se incluyen en el indicador planteado; el indicador sólo tiene cobertura sobre las auditorias regulares descritas en el Plan general de acuerdo con el MECI</t>
  </si>
  <si>
    <t>El sistema controla los pagos de los actos de las entidades registradas en Supersolidaria y también los pagos de los actos de las entidades que estaban inscritas en Cámaras de Comercio y que aún no tienen el registro en Supersolidaria.</t>
  </si>
  <si>
    <t>En la actualidad se cuenta con los indicadores actualizados por parte de la Delegatura Asociativa, los cuales se implementarán en el aplicativo Fábrica de Reportes.</t>
  </si>
  <si>
    <t>Actualmente se están haciendo ajustes sobre nuevos requerimientos por parte de la Delegatura Financiera.</t>
  </si>
  <si>
    <t>Ya se creó el procedimientos PL-SQL y se realizó el análisis de los cambios. 
Está implementado el formato de provisión individual con los requerimientos manifestados por la Delegatura Financiera, sin embargo se encuentra en rpoceso de mejoras.</t>
  </si>
  <si>
    <t>Ya se modificaron y se optimizaron  los procedimientos PL-SQL. 
Se realizó la instalación de la Base de datos en Cluster para Optimizar y ajustar dicha base de datos y asi mejorar el cargue</t>
  </si>
  <si>
    <t>Con la puesta en funcionamiento de la versión 3.8.0, se integrará la funcionalidad de procesos, la cual apoya y permite controlar y cuantificar el seguimiento de quejas. 
Para implementar este desarrollo es necesario tener en funcionamiento la nueva versión. Ya se encuentra implementada en algunas áreas la nueva version 3.8.0 donde se ha iniciado un periodo de pruebas.</t>
  </si>
  <si>
    <t>En todo el año se asistieron 9 capacitaciones para el ingreso de la información en el SIIF Nación II.  La última capacitación se enmarcó en el cierre presupuestal 2009 e inicio del presupuesto 2010</t>
  </si>
  <si>
    <t>En el primer semestre se adelantó la siguiente contratación de menor y mayor cuantía: Suministro de tiquetes aéreos para los funcionarios de la Supersolidaria, servicio de autsourcing de archivo y correspondencia y adquisición de switch. 
En el trimestre julio - septiembre se adelantó la siguiente contratación de menor y mayor cuantía: Concurso de méritos riesgos financieros; Instalación del sistema cluster de datos Oracle; Adquisición de dos servidores, 7 computadores portátiles, 3 impresoras de red y 3 computadores de escritorio.
En el trimestre se adelantó la siguiente contratación de menor y mayor cuantía: Vigilancia judicial; Vigilancia privada; Servicio de aseo y cafetería; Emisión Supersolidaria Te Ve; todos contratados con vigencias futuras.</t>
  </si>
  <si>
    <t>Entre abril y junio se realizó recolección de información para la elaboracion de las memorias.
Entre julio y septiembre se realizó nueva recolección de información para la elaboracion de las memorias.</t>
  </si>
  <si>
    <t>Redacción de las memorias en documento de word y clasificación de fotografías</t>
  </si>
  <si>
    <t>Elaboración de documento en formato pdf.</t>
  </si>
  <si>
    <t xml:space="preserve">Proyecto de Decreto elaborado. El proyecto fue puesto a consideración de la Jefe de Regulación del Minhacienda quien sugirió la poca factibilidad  de un tramite por Ley para crear una nueva modalidad de cooperativa. sugirió ajustar el proyecto en el 2010 para reglamentar el Código de Descuentos a través de un Decreto.   </t>
  </si>
  <si>
    <t>Se han venido realizando revisiones preliminares al PUC. En estas revisiones se han detectado problemas en dinámicas, utilización de cuentas, denificiones, entre otras, así mismo, se deben crear unas nuevas cuentas (revisión del histórico del PUC de econonía solidaria) por tanto, la tarea de armonizar el PUC a las normas vigentes requiere de una revisión más integral y profunda, que conlleva a: Revisión dinámicas (todas la cuentas), ajuste en algunas definiciones , incluir nuevas cuentas, trabajo que es extenso y complejo, el cual requiere de dedicación de un grupo de profesionales en el área contable y financiera, ya que el grupo de trabajo que está realizando esta labor tiene a su cargo otras labores misionales importantes.
Para el año 2010 se realizarán estudios previos y justificación para celebrar contratación, con recursos del presupuesto de la entidad, de profesionales que desarrollen esta labor.</t>
  </si>
  <si>
    <t>Se realizó una capacitación el día 27 de febrero de 2009,  con funcionario de la UIAF sobre los reportes de SIPLAFT y el  25 de agosto de 2009 sobre avance en el proceso de supervisión de la Superfinanciera en el tema de lavado de activos</t>
  </si>
  <si>
    <t>Se realizó el encuentro de oficiales de cumplimiento, el día  10 de noviembre. Asistieron al encuentro 194 oficiales de cumplimiento.</t>
  </si>
  <si>
    <t>Se realizaron tres conversatorios: El primero se llevó a cabo  el 3 de junio, el segundo el 23 de octubre y el tercero el 20 de noviembre de 2009.</t>
  </si>
  <si>
    <t xml:space="preserve">Se cuenta con el documento oficial de las series y subseries aprobadas en el Comité de Archivo para ser implementadas en el sistema documental ORFEO.
Para el año 2010 se hará la implementación del listado en el módulo TRD </t>
  </si>
  <si>
    <t>Se encuentra en funcionamiento el módulo de gráficos de estadísticas del software Fábrica de Reportes.</t>
  </si>
  <si>
    <t>Se hicieron reuniones preliminares entre los Ing. Contratistas y responsables de los diferentes aplicativos para determinar las caracteristicas tecnicas de cada uno de estos y encontrar los puntos de "fusion" mas acordes o por los cuales se puedan realizar la integracion de manera "facil" y sin crear traumatismos al interior de la entidad.
La integración de los dos (2) aplicativos no es viable ya que éstos se encuentran desarrollados en lenguajes de programación diferentes, para el caso ORFEO sobre PHP y FÁBRICA DE REPORTES sobre JSP. Al tener difentes motores de programación se hace dificil la integración transparente entre los aplicativos.</t>
  </si>
  <si>
    <t>Se ha migrado toda la estructura de datos (tablas, disparadores, procedimientos almacenados) desde el motor MYSQL a ORACLE, seguido a ello se realizó la modificación de scripts de programación de la aplicación y su respectiva vinculación con ORFEO.</t>
  </si>
  <si>
    <t>En el módulo de alertas se ha avanzado, primero se asignaron valores iniciales a los tipos documentales que no lo tenían, permitiendo esto optimizar las alertas; se han integrado gráficas y ayudas visuales de los radicados yen la nueva versión la pantalla por defecto es la de alertas.</t>
  </si>
  <si>
    <t>El Manual de Funciones ha sido ajustado mediante acto administrativo 20094100004575 del 9 de julio de 2009</t>
  </si>
  <si>
    <t>El sistema está implementado. En el tercer trimestre el avance en el registro de la información presupuestal y contable fue satisfactorio, los inconvenientes presentados fueron mínimos y el manejo del software se hace con más conocimiento y destreza, generando el resultado esperado de entregar oportunamente los informes a los órganos de Control.</t>
  </si>
  <si>
    <t>No.</t>
  </si>
  <si>
    <t>DESCRIPCION DEL OBJETIVO</t>
  </si>
  <si>
    <t>AREAS INVOLUCRADAS</t>
  </si>
  <si>
    <t>Oficina Asesora Jurídica</t>
  </si>
  <si>
    <t>Oficina Asesora de Planeación y Sistemas y Delegatura Asociativa</t>
  </si>
  <si>
    <t>Aumentar en un 10% anual la cobertura de supervisión teniendo como línea base el número de entidades que fueron visitadas en el año 2006.</t>
  </si>
  <si>
    <t>Delegatura para la Supervisión del Ahorro y la forma Asociativa Solidaria</t>
  </si>
  <si>
    <t>Realizar tres (3) Mesas de Trabajo, cada una de ellas con CONFECOOP, ANALFE y el Comité Nacional Mutualista,  con el fin de analizar y concertar  temas de carácter normativo y financiero de las organizaciones solidarias.</t>
  </si>
  <si>
    <t xml:space="preserve"> Delegatura para la Supervisión del Ahorro y la forma Asociativa Solidaria</t>
  </si>
  <si>
    <t xml:space="preserve"> Adoptar  el "Manual de Supervisión"</t>
  </si>
  <si>
    <t xml:space="preserve">Concluir el proceso de registro e inscripción de cooperativas y precooperativas de trabajo asociado que registran retraso en su trámite y continuar el mismo dentro de los términos legales.   </t>
  </si>
  <si>
    <t>Depurar la base de datos actual que tiene la Delegatura Financiera de las cooperativas que se encuentran en proceso de liquidación voluntaria o en desmonte de la actividad financiera,  de tal manera que a diciembre de 2009 se cuente con información veraz sobre estas cooperativas y su situación jurídica.</t>
  </si>
  <si>
    <t>Delegatura para la supervisión de la actividad financiera del cooperativismo</t>
  </si>
  <si>
    <t>Realizar encuentros descentralizados a  cooperativas que ejercen actividad financiera, entidades en  administración y liquidación forzosa administrativas, cooperativas que se encuentra en trámite de desmonte de la actividad financiera o en liquidación voluntaria.</t>
  </si>
  <si>
    <t xml:space="preserve">Delegatura para la supervisión de la actividad financiera del cooperativismo </t>
  </si>
  <si>
    <t>Determinar las cooperativas a las cuales se les realizará visita insitu a través del proyecto denominado  "control y prevención de riesgos jurídicos y financieros a organizaciones solidarias"</t>
  </si>
  <si>
    <t xml:space="preserve">Unificar la metodología de la presentación de la hoja 3 del formato extrasitu para que pueda alimentar la hoja de vida en el proceso de vigilancia  </t>
  </si>
  <si>
    <t>Revisar el cumplimiento de los compromisos adquiridos en el encuentro de Supervisión descentralizada realizado en el 2008, a efectos de autorizar la actividad financiera u ordenar el desmonte.</t>
  </si>
  <si>
    <t>Realizar 40 controles de legalidad a cooperativas que realizaron reformas estatutarias a efectos de verificar si están acorde a las normas legales vigentes</t>
  </si>
  <si>
    <t xml:space="preserve">Delegatura para la supervisión de la actividad financiera del cooperativismo  </t>
  </si>
  <si>
    <t>Mantener y actualizar el sistema de gestión de calidad.</t>
  </si>
  <si>
    <t>Realizar dos auditorias internas al Sistema de Gestión de Calidad</t>
  </si>
  <si>
    <t>Realizar auditoría externa al Sistema de Gestión de Calidad</t>
  </si>
  <si>
    <t>Oficina Asesora de Planeación y Sistemas y Control Interno</t>
  </si>
  <si>
    <t>Actualizar los conocimientos de los auditores internos frente a la Norma ISO 9001: 2008 y la interpretación de los numerales de la misma</t>
  </si>
  <si>
    <t>Desarrollar taller práctico de auditoria interna con apoyo de auditor externo</t>
  </si>
  <si>
    <t>Sensibilización por parte del Icontec a todos los funcionarios de la Superintendencia en temas relacionados con calidad</t>
  </si>
  <si>
    <t>Adquirir licencias del software Isolucion</t>
  </si>
  <si>
    <t xml:space="preserve"> Oficina Asesora de Planeación y Sistemas</t>
  </si>
  <si>
    <t xml:space="preserve">Oficina Asesora de Planeación y Sistemas </t>
  </si>
  <si>
    <t>Incluir en el manual de funciones las competencias laborales para cada cargo</t>
  </si>
  <si>
    <t xml:space="preserve">Secretaria General  </t>
  </si>
  <si>
    <t>Implementar el Plan Institucional de Capacitación (PIC - 2009) para todos los funcionarios según los últimos lineamientos de la Función Pública.</t>
  </si>
  <si>
    <t xml:space="preserve"> Elaborar  y ejecutar el Plan de Bienestar Social  de acuerdo a los lineamientos del sistema de estímulos</t>
  </si>
  <si>
    <t xml:space="preserve"> Elaborar y ejecutar el Programa de Salud Ocupacional  con el apoyo de la ARP</t>
  </si>
  <si>
    <t xml:space="preserve">Implementar un sistema de medición de la satisfacción del cliente y partes interesadas  </t>
  </si>
  <si>
    <t>Estructurar modelo de medición de satisfacción del cliente</t>
  </si>
  <si>
    <t>Medir satisfacción del cliente con las consultas atendidas por la oficina jurídica</t>
  </si>
  <si>
    <t>Implementar y sostener el Modelo Estándar de Control Interno -MECI- fortaleciendo los procesos de autocontrol, gestión y evaluación, con el fin de mejorar integralmente la gestión de la entidad.</t>
  </si>
  <si>
    <t>Realizar las auditorias de sostenibilidad del sistema de control interno, conforme se establece en el modelo de Control Interno, siguiendo el programa de auditoría 2009, establecido por la Oficina de Control Interno.</t>
  </si>
  <si>
    <t>Oficina de Control Interno</t>
  </si>
  <si>
    <t>Actualizar y sostener la plataforma tecnológica y los sistemas de información conforme a los requerimientos de la Entidad.</t>
  </si>
  <si>
    <t>Mejorar la interfase para los usuarios externos del módulo Web del aplicativo Registro y control de las cooperativas de trabajo asociado</t>
  </si>
  <si>
    <t>Desarrollar, en el aplicativo para el registro de las CTAS, módulo para controlar los pagos de los registros y actos de libros de las entidades que no están registradas en la Supersolidaria</t>
  </si>
  <si>
    <t>Ajustar los indicadores del aplicativo Fábrica de Reportes por tipo de organización</t>
  </si>
  <si>
    <t xml:space="preserve">Crear módulo para generación de estadísticas sobre datos históricos de las entidades vigiladas </t>
  </si>
  <si>
    <t>Crear módulo para gráficos de estadísticas comparativas</t>
  </si>
  <si>
    <t>Modificar el formato de provisión individual para hacerlo más flexible a los cálculos de cartera</t>
  </si>
  <si>
    <t xml:space="preserve"> Mejorar la recepción y el cargue de la información que recibe la Entidad de las cooperativas vigiladas</t>
  </si>
  <si>
    <t>Oficina Asesora de Planeación y Sistemas, Delegatura Asociativa Y Delegatura Financiera</t>
  </si>
  <si>
    <t xml:space="preserve">Estudiar y analizar la viabilidad de integrar los sistemas de información Fábrica de Reportes y ORFEO  </t>
  </si>
  <si>
    <t>Crear interfase para consulta expedientes con investigaciones administrativas</t>
  </si>
  <si>
    <t xml:space="preserve">Actualizar tablas de retención documental en el sistema de gestión documental ORFEO </t>
  </si>
  <si>
    <t>Crear en el ORFEO módulo para el seguimiento a quejas</t>
  </si>
  <si>
    <t>Incorporar al ORFEO la herramienta de seguimiento de visitas descentralizadas de la Delegatura Asociativa</t>
  </si>
  <si>
    <t xml:space="preserve">Ajustar el módulo de alertas y crear opción para agendación automática </t>
  </si>
  <si>
    <t>Generar alternativas con el fin de optimizar los recursos presupuestales, para satisfacer oportunamente las necesidades de inversión y funcionamiento</t>
  </si>
  <si>
    <t>Recibir las capacitaciones programadas por el Ministerio de Hacienda sobre el SIIF II</t>
  </si>
  <si>
    <t>Implantar y poner en funcionamiento el sistema contable SIIGO</t>
  </si>
  <si>
    <t>Elaborar cronograma para los contratos de menor y mayor cuantía suscritos por la Superintendencia en la presente vigencia</t>
  </si>
  <si>
    <t>Secretaría General</t>
  </si>
  <si>
    <t>Fortalecer el proceso de comunicación de la Superintendencia a través de los componentes de comunicación organizacional e informativa para mejorar la interacción interna y externa de la Entidad y favorecer el logro de sus objetivos institucionales</t>
  </si>
  <si>
    <t>Recolección de información para la producción de las memorias de la Superintendencia</t>
  </si>
  <si>
    <t>Redacción del documento memorias de la Superintendencia</t>
  </si>
  <si>
    <t>Montaje en multimedia de las memorias de la Superintendencia con motivo de los 10 años de la Entidad</t>
  </si>
  <si>
    <t xml:space="preserve">Comunicaciones    </t>
  </si>
  <si>
    <t xml:space="preserve">Comunicaciones     </t>
  </si>
  <si>
    <t>Comunicaciones con el apoyo de Sistemas y pasante de diseño gráfico</t>
  </si>
  <si>
    <t>Mantener actualizada y sistematizada la normatividad que rige al sector vigilado</t>
  </si>
  <si>
    <t>Revisar el Plan Único de Cuentas para armonizarlo con las nuevas circulares jurídica y financiera.</t>
  </si>
  <si>
    <t>Instruir a las cooperativas que ejercen actividad financiera y los funcionarios de la Superintendencia  respecto a los reportes,  normatividad aplicable en materia de SIPLAFT</t>
  </si>
  <si>
    <t>Realizar 3 conversatorios sobre normatividad que se expida relacionada con el Sector Solidario</t>
  </si>
  <si>
    <t>Elaborar Proyecto de Ley o Decreto para reglamentar las "Cooperativas con Actividad Crediticia de Vínculo Abierto"</t>
  </si>
  <si>
    <t xml:space="preserve">Oficina asesora Jurídica y Despacho </t>
  </si>
  <si>
    <t>Ampliar la cobertura de inspección en un  22%, realizando para tal efecto visitas insitu a 21 de las 95 cooperativas, las cuales no han sido objeto de este proceso por parte de la Superintendencia.</t>
  </si>
  <si>
    <t>ACCIONES</t>
  </si>
  <si>
    <t>SEGUIMIENTO</t>
  </si>
  <si>
    <t>% DE AVANCE DE LA ACTIVIDAD</t>
  </si>
  <si>
    <t>SUPERINTENDENCIA DE LA ECONOMÍA SOLIDARIA</t>
  </si>
  <si>
    <t>INFORME DE SEGUIMIENTO PLAN OPERATIVO ANUAL 2009</t>
  </si>
  <si>
    <t>CLASIFICACIÓN</t>
  </si>
  <si>
    <t>Con la evaluación de la información financiera a diciembre 31 de 2008, se unificó la presentación de la información en la hoja No. 3 del formato F-VIGI-001.</t>
  </si>
  <si>
    <t>El día 4 de mayo se adelantó capacitación sobre la actualizacion de la Norma ISO 9001 versión 2008 e interpretación de los numerales.</t>
  </si>
  <si>
    <t>Se habilitó y capacitó en la opción para crear subexpedientes, de esta forma se puede hacer visualización específica de un proceso o entidad.</t>
  </si>
  <si>
    <t>Adelantar seis (6) Jornadas Institucionales de Supervisión Descentralizadas con un promedio de 45 organizaciones asistentes por Jornada; 50 Encuentros de Supervisión; 224 Evaluaciones de Riesgos Financieros y Jurídicos y 213 Visitas de Inspección</t>
  </si>
  <si>
    <t>Capacitar a los auditores internos en fundamentos y técnicas de auditoría GP1000 - MECI</t>
  </si>
  <si>
    <t xml:space="preserve">El 06 de agosto de 2009 se realizó una sensibilización por parte de un funcionario del ICONTEC y por funcionarios internos de la Oficina de Planeación y Sistemas, acerca de las generalidades del SGC y fortalecimiento de conceptos </t>
  </si>
  <si>
    <t>Se optimizó la descarga de certificados en formato PDF, además de ello se vinculó un código único de identificación PIN, para contrarrestar la copia y/o falsificación de certificados expedidos.</t>
  </si>
  <si>
    <t>PERIODO: OCTUBRE - DICIEMBRE Y ACUMULADO 2009</t>
  </si>
  <si>
    <t xml:space="preserve">Se realizaron seis (6) Jornadas Institucionales de Supervisión Descentralizada -JISD- con 270 convocadas; 17 encuentros supervisión; 87 evaluaciones de riesgos financieros y juridicos;  y 216 visitas de inspección  in situ para un total de  590 inspecciones.
1. Las Jornadas Institucionales de Supervisión Descentralizada se hicieron en: Pasto, Yopal, Neiva, Bucaramanga, Medellín y Armenia. 
2. El número de organizaciones convocadas a JISD disminuyó por reducción del tiempo destinado a cada jornada que pasó de 4 días a 2.5 días </t>
  </si>
  <si>
    <t xml:space="preserve">Se realizaron las tres mesas de trabajo con CONFECOOP, ANALFE y el Comité Nacional Mutualista. Las mesas se centraron en la revisión y ajustes de indicadores financieros para Fondos de Empleados y Cooperativas.
Se dio cumplimiento a lo programado en relación con las mesas de Trabajo.  </t>
  </si>
  <si>
    <t xml:space="preserve">El manual está en funcionamiento. Se cuenta con el aplicativo habilitado en el siguiente vínculo http://galileo/manual_asociativa/
</t>
  </si>
  <si>
    <t>En el año 2009 habían 11.612 tramites de Ctas, de los cuales se lograron evacuar 9.412 tramites  
A 31/12/09 se registraron e inscribieron 2.205 organizaciones de trabajo asociado.</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</si>
</sst>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0"/>
    <numFmt numFmtId="181" formatCode="d\-mmm\-yy"/>
    <numFmt numFmtId="182" formatCode="_-* #,##0.00\ _P_t_s_-;\-* #,##0.00\ _P_t_s_-;_-* &quot;-&quot;??\ _P_t_s_-;_-@_-"/>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240A]dddd\,\ dd&quot; de &quot;mmmm&quot; de &quot;yyyy"/>
    <numFmt numFmtId="188" formatCode="[$-240A]d&quot; de &quot;mmmm&quot; de &quot;yyyy;@"/>
    <numFmt numFmtId="189" formatCode="dd/mm/yy;@"/>
    <numFmt numFmtId="190" formatCode="dd\-mm\-yy;@"/>
    <numFmt numFmtId="191" formatCode="0.0%"/>
  </numFmts>
  <fonts count="14">
    <font>
      <sz val="10"/>
      <name val="Arial"/>
      <family val="0"/>
    </font>
    <font>
      <u val="single"/>
      <sz val="10"/>
      <color indexed="12"/>
      <name val="Arial"/>
      <family val="0"/>
    </font>
    <font>
      <u val="single"/>
      <sz val="10"/>
      <color indexed="36"/>
      <name val="Arial"/>
      <family val="0"/>
    </font>
    <font>
      <b/>
      <sz val="10"/>
      <name val="Arial"/>
      <family val="2"/>
    </font>
    <font>
      <b/>
      <sz val="9"/>
      <name val="Arial"/>
      <family val="2"/>
    </font>
    <font>
      <sz val="7"/>
      <name val="Arial Narrow"/>
      <family val="2"/>
    </font>
    <font>
      <sz val="8"/>
      <name val="Arial Narrow"/>
      <family val="2"/>
    </font>
    <font>
      <b/>
      <sz val="7"/>
      <name val="Arial Narrow"/>
      <family val="2"/>
    </font>
    <font>
      <b/>
      <sz val="6"/>
      <name val="Arial Narrow"/>
      <family val="2"/>
    </font>
    <font>
      <sz val="6"/>
      <name val="Arial Narrow"/>
      <family val="2"/>
    </font>
    <font>
      <b/>
      <sz val="5"/>
      <name val="Arial Narrow"/>
      <family val="2"/>
    </font>
    <font>
      <b/>
      <sz val="8"/>
      <name val="Arial Narrow"/>
      <family val="2"/>
    </font>
    <font>
      <sz val="8"/>
      <name val="Arial"/>
      <family val="2"/>
    </font>
    <font>
      <b/>
      <sz val="8"/>
      <name val="Arial"/>
      <family val="2"/>
    </font>
  </fonts>
  <fills count="2">
    <fill>
      <patternFill/>
    </fill>
    <fill>
      <patternFill patternType="gray125"/>
    </fill>
  </fills>
  <borders count="29">
    <border>
      <left/>
      <right/>
      <top/>
      <bottom/>
      <diagonal/>
    </border>
    <border>
      <left style="medium"/>
      <right>
        <color indexed="63"/>
      </right>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style="thin"/>
    </border>
    <border>
      <left style="thin"/>
      <right style="medium"/>
      <top style="thin"/>
      <bottom style="medium"/>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thin"/>
      <bottom style="medium"/>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style="thin"/>
      <bottom style="thin"/>
    </border>
    <border>
      <left style="medium"/>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5"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7" fillId="0" borderId="0" xfId="0" applyFont="1" applyBorder="1" applyAlignment="1">
      <alignment horizontal="center" vertical="center" textRotation="90" wrapText="1"/>
    </xf>
    <xf numFmtId="0" fontId="6" fillId="0" borderId="0" xfId="0" applyFont="1" applyBorder="1" applyAlignment="1">
      <alignment horizontal="justify" vertical="center" wrapText="1"/>
    </xf>
    <xf numFmtId="0" fontId="9" fillId="0" borderId="0" xfId="0" applyFont="1" applyBorder="1" applyAlignment="1">
      <alignment horizontal="justify"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4" fillId="0" borderId="0" xfId="0" applyFont="1" applyBorder="1" applyAlignment="1">
      <alignment vertical="center" textRotation="90" wrapText="1"/>
    </xf>
    <xf numFmtId="0" fontId="3" fillId="0" borderId="0" xfId="0" applyFont="1" applyFill="1" applyBorder="1" applyAlignment="1" applyProtection="1">
      <alignment/>
      <protection/>
    </xf>
    <xf numFmtId="0" fontId="8"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3" fillId="0" borderId="0" xfId="0" applyFont="1" applyFill="1" applyBorder="1" applyAlignment="1" applyProtection="1">
      <alignment horizontal="center"/>
      <protection/>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8" fillId="0" borderId="8" xfId="0" applyFont="1" applyBorder="1" applyAlignment="1">
      <alignment horizontal="center" vertical="center" textRotation="90" wrapText="1"/>
    </xf>
    <xf numFmtId="0" fontId="8" fillId="0" borderId="9" xfId="0" applyFont="1" applyBorder="1" applyAlignment="1">
      <alignment horizontal="center" vertical="center" textRotation="90" wrapText="1"/>
    </xf>
    <xf numFmtId="0" fontId="13" fillId="0" borderId="0" xfId="0" applyFont="1" applyAlignment="1">
      <alignment horizontal="justify" wrapText="1"/>
    </xf>
    <xf numFmtId="0" fontId="12" fillId="0" borderId="0" xfId="0" applyFont="1" applyAlignment="1">
      <alignment wrapText="1"/>
    </xf>
    <xf numFmtId="0" fontId="12" fillId="0" borderId="2"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justify" vertical="center" wrapText="1"/>
    </xf>
    <xf numFmtId="0" fontId="12" fillId="0" borderId="11" xfId="0" applyFont="1" applyFill="1" applyBorder="1" applyAlignment="1">
      <alignment horizontal="center" vertical="center" wrapText="1"/>
    </xf>
    <xf numFmtId="9" fontId="12" fillId="0" borderId="4" xfId="0" applyNumberFormat="1"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justify" vertical="center" wrapText="1"/>
    </xf>
    <xf numFmtId="0" fontId="12" fillId="0" borderId="14" xfId="0" applyFont="1" applyFill="1" applyBorder="1" applyAlignment="1">
      <alignment horizontal="center" vertical="center" wrapText="1"/>
    </xf>
    <xf numFmtId="9" fontId="12" fillId="0" borderId="15" xfId="0" applyNumberFormat="1"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6" xfId="0" applyFont="1" applyFill="1" applyBorder="1" applyAlignment="1">
      <alignment horizontal="justify" vertical="center" wrapText="1"/>
    </xf>
    <xf numFmtId="0" fontId="12" fillId="0" borderId="16" xfId="0" applyFont="1" applyFill="1" applyBorder="1" applyAlignment="1">
      <alignment horizontal="justify" vertical="center" wrapText="1"/>
    </xf>
    <xf numFmtId="9" fontId="12" fillId="0" borderId="17" xfId="0" applyNumberFormat="1" applyFont="1" applyFill="1" applyBorder="1" applyAlignment="1">
      <alignment horizontal="center" vertical="center" wrapText="1"/>
    </xf>
    <xf numFmtId="0" fontId="12" fillId="0" borderId="12" xfId="0" applyFont="1" applyFill="1" applyBorder="1" applyAlignment="1">
      <alignment horizontal="justify" vertical="center" wrapText="1"/>
    </xf>
    <xf numFmtId="0" fontId="12" fillId="0" borderId="12" xfId="0" applyFont="1" applyFill="1" applyBorder="1" applyAlignment="1">
      <alignment horizontal="justify" vertical="center" wrapText="1"/>
    </xf>
    <xf numFmtId="9" fontId="12" fillId="0" borderId="18"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1" xfId="0" applyFont="1" applyFill="1" applyBorder="1" applyAlignment="1">
      <alignment horizontal="justify" vertical="center" wrapText="1"/>
    </xf>
    <xf numFmtId="9" fontId="12" fillId="0" borderId="19" xfId="0" applyNumberFormat="1"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14" xfId="0" applyFont="1" applyFill="1" applyBorder="1" applyAlignment="1">
      <alignment horizontal="center" vertical="center" wrapText="1"/>
    </xf>
    <xf numFmtId="9" fontId="12" fillId="0" borderId="19" xfId="0" applyNumberFormat="1" applyFont="1" applyFill="1" applyBorder="1" applyAlignment="1">
      <alignment horizontal="center" vertical="center" wrapText="1"/>
    </xf>
    <xf numFmtId="0" fontId="12" fillId="0" borderId="14" xfId="0" applyFont="1" applyFill="1" applyBorder="1" applyAlignment="1">
      <alignment vertical="center" wrapText="1"/>
    </xf>
    <xf numFmtId="0" fontId="12" fillId="0" borderId="0" xfId="0" applyFont="1" applyFill="1" applyAlignment="1">
      <alignment horizontal="center" vertical="center" wrapText="1"/>
    </xf>
    <xf numFmtId="9" fontId="12" fillId="0" borderId="17"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7" xfId="0" applyFont="1" applyFill="1" applyBorder="1" applyAlignment="1">
      <alignment horizontal="justify" vertical="center" wrapText="1"/>
    </xf>
    <xf numFmtId="9" fontId="12" fillId="0" borderId="5" xfId="0" applyNumberFormat="1"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28"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58"/>
  <sheetViews>
    <sheetView tabSelected="1" zoomScaleSheetLayoutView="75" workbookViewId="0" topLeftCell="D2">
      <selection activeCell="E8" sqref="E8"/>
    </sheetView>
  </sheetViews>
  <sheetFormatPr defaultColWidth="11.421875" defaultRowHeight="12.75"/>
  <cols>
    <col min="1" max="1" width="20.140625" style="2" customWidth="1"/>
    <col min="2" max="2" width="2.28125" style="3" customWidth="1"/>
    <col min="3" max="3" width="21.00390625" style="2" customWidth="1"/>
    <col min="4" max="4" width="3.57421875" style="2" customWidth="1"/>
    <col min="5" max="5" width="54.421875" style="4" customWidth="1"/>
    <col min="6" max="6" width="29.57421875" style="2" customWidth="1"/>
    <col min="7" max="7" width="59.28125" style="5" customWidth="1"/>
    <col min="8" max="8" width="19.7109375" style="5" customWidth="1"/>
    <col min="9" max="9" width="10.8515625" style="2" customWidth="1"/>
    <col min="10" max="16384" width="11.421875" style="2" customWidth="1"/>
  </cols>
  <sheetData>
    <row r="2" spans="2:11" ht="12.75">
      <c r="B2" s="13" t="s">
        <v>120</v>
      </c>
      <c r="C2" s="13"/>
      <c r="D2" s="13"/>
      <c r="E2" s="13"/>
      <c r="F2" s="13"/>
      <c r="G2" s="13"/>
      <c r="H2" s="13"/>
      <c r="I2" s="9"/>
      <c r="J2" s="9"/>
      <c r="K2" s="9"/>
    </row>
    <row r="3" spans="2:11" ht="15.75" customHeight="1">
      <c r="B3" s="13" t="s">
        <v>121</v>
      </c>
      <c r="C3" s="13"/>
      <c r="D3" s="13"/>
      <c r="E3" s="13"/>
      <c r="F3" s="13"/>
      <c r="G3" s="13"/>
      <c r="H3" s="13"/>
      <c r="I3" s="9"/>
      <c r="J3" s="9"/>
      <c r="K3" s="9"/>
    </row>
    <row r="4" spans="2:11" s="1" customFormat="1" ht="17.25" customHeight="1" thickBot="1">
      <c r="B4" s="13" t="s">
        <v>130</v>
      </c>
      <c r="C4" s="13"/>
      <c r="D4" s="13"/>
      <c r="E4" s="13"/>
      <c r="F4" s="13"/>
      <c r="G4" s="13"/>
      <c r="H4" s="13"/>
      <c r="I4" s="9"/>
      <c r="J4" s="9"/>
      <c r="K4" s="9"/>
    </row>
    <row r="5" spans="2:9" s="6" customFormat="1" ht="35.25" customHeight="1">
      <c r="B5" s="18" t="s">
        <v>122</v>
      </c>
      <c r="C5" s="16" t="s">
        <v>43</v>
      </c>
      <c r="D5" s="11" t="s">
        <v>42</v>
      </c>
      <c r="E5" s="11" t="s">
        <v>117</v>
      </c>
      <c r="F5" s="16" t="s">
        <v>44</v>
      </c>
      <c r="G5" s="16" t="s">
        <v>118</v>
      </c>
      <c r="H5" s="14" t="s">
        <v>119</v>
      </c>
      <c r="I5" s="10"/>
    </row>
    <row r="6" spans="2:8" s="7" customFormat="1" ht="28.5" customHeight="1" thickBot="1">
      <c r="B6" s="19"/>
      <c r="C6" s="17"/>
      <c r="D6" s="12"/>
      <c r="E6" s="12"/>
      <c r="F6" s="17"/>
      <c r="G6" s="17"/>
      <c r="H6" s="15"/>
    </row>
    <row r="7" spans="2:8" ht="105" customHeight="1">
      <c r="B7" s="55">
        <v>1</v>
      </c>
      <c r="C7" s="22" t="s">
        <v>47</v>
      </c>
      <c r="D7" s="23">
        <v>1</v>
      </c>
      <c r="E7" s="24" t="s">
        <v>126</v>
      </c>
      <c r="F7" s="25" t="s">
        <v>48</v>
      </c>
      <c r="G7" s="24" t="s">
        <v>131</v>
      </c>
      <c r="H7" s="26">
        <f>590/781</f>
        <v>0.7554417413572343</v>
      </c>
    </row>
    <row r="8" spans="2:8" ht="58.5" customHeight="1">
      <c r="B8" s="56"/>
      <c r="C8" s="27"/>
      <c r="D8" s="28">
        <v>2</v>
      </c>
      <c r="E8" s="29" t="s">
        <v>49</v>
      </c>
      <c r="F8" s="30" t="s">
        <v>50</v>
      </c>
      <c r="G8" s="29" t="s">
        <v>132</v>
      </c>
      <c r="H8" s="31">
        <v>1</v>
      </c>
    </row>
    <row r="9" spans="2:8" ht="48" customHeight="1">
      <c r="B9" s="56"/>
      <c r="C9" s="27"/>
      <c r="D9" s="28">
        <v>3</v>
      </c>
      <c r="E9" s="29" t="s">
        <v>51</v>
      </c>
      <c r="F9" s="30" t="s">
        <v>50</v>
      </c>
      <c r="G9" s="29" t="s">
        <v>133</v>
      </c>
      <c r="H9" s="31">
        <v>1</v>
      </c>
    </row>
    <row r="10" spans="2:8" ht="72" customHeight="1">
      <c r="B10" s="56"/>
      <c r="C10" s="27"/>
      <c r="D10" s="28">
        <v>4</v>
      </c>
      <c r="E10" s="29" t="s">
        <v>52</v>
      </c>
      <c r="F10" s="30" t="s">
        <v>50</v>
      </c>
      <c r="G10" s="29" t="s">
        <v>134</v>
      </c>
      <c r="H10" s="31">
        <f>9412/11612</f>
        <v>0.8105408198415432</v>
      </c>
    </row>
    <row r="11" spans="2:8" ht="171" customHeight="1">
      <c r="B11" s="56"/>
      <c r="C11" s="27"/>
      <c r="D11" s="32">
        <v>5</v>
      </c>
      <c r="E11" s="33" t="s">
        <v>53</v>
      </c>
      <c r="F11" s="32" t="s">
        <v>54</v>
      </c>
      <c r="G11" s="34" t="s">
        <v>1</v>
      </c>
      <c r="H11" s="35">
        <f>145/494</f>
        <v>0.2935222672064777</v>
      </c>
    </row>
    <row r="12" spans="2:8" ht="183" customHeight="1">
      <c r="B12" s="56"/>
      <c r="C12" s="27"/>
      <c r="D12" s="27"/>
      <c r="E12" s="36"/>
      <c r="F12" s="27"/>
      <c r="G12" s="37" t="s">
        <v>2</v>
      </c>
      <c r="H12" s="38"/>
    </row>
    <row r="13" spans="2:8" ht="173.25" customHeight="1">
      <c r="B13" s="56"/>
      <c r="C13" s="27"/>
      <c r="D13" s="39"/>
      <c r="E13" s="40"/>
      <c r="F13" s="39"/>
      <c r="G13" s="24" t="s">
        <v>0</v>
      </c>
      <c r="H13" s="41"/>
    </row>
    <row r="14" spans="2:8" ht="66" customHeight="1">
      <c r="B14" s="56"/>
      <c r="C14" s="27"/>
      <c r="D14" s="42">
        <v>6</v>
      </c>
      <c r="E14" s="29" t="s">
        <v>55</v>
      </c>
      <c r="F14" s="30" t="s">
        <v>56</v>
      </c>
      <c r="G14" s="29" t="s">
        <v>3</v>
      </c>
      <c r="H14" s="31">
        <f>6/6</f>
        <v>1</v>
      </c>
    </row>
    <row r="15" spans="2:8" ht="76.5" customHeight="1">
      <c r="B15" s="56"/>
      <c r="C15" s="27"/>
      <c r="D15" s="28">
        <v>7</v>
      </c>
      <c r="E15" s="29" t="s">
        <v>116</v>
      </c>
      <c r="F15" s="30" t="s">
        <v>56</v>
      </c>
      <c r="G15" s="29" t="s">
        <v>4</v>
      </c>
      <c r="H15" s="31">
        <f>21/21</f>
        <v>1</v>
      </c>
    </row>
    <row r="16" spans="2:8" ht="61.5" customHeight="1">
      <c r="B16" s="56"/>
      <c r="C16" s="27"/>
      <c r="D16" s="28">
        <v>8</v>
      </c>
      <c r="E16" s="29" t="s">
        <v>57</v>
      </c>
      <c r="F16" s="30" t="s">
        <v>56</v>
      </c>
      <c r="G16" s="29" t="s">
        <v>5</v>
      </c>
      <c r="H16" s="31">
        <f>7/18</f>
        <v>0.3888888888888889</v>
      </c>
    </row>
    <row r="17" spans="2:8" ht="52.5" customHeight="1">
      <c r="B17" s="56"/>
      <c r="C17" s="27"/>
      <c r="D17" s="43">
        <v>9</v>
      </c>
      <c r="E17" s="29" t="s">
        <v>58</v>
      </c>
      <c r="F17" s="30" t="s">
        <v>56</v>
      </c>
      <c r="G17" s="29" t="s">
        <v>123</v>
      </c>
      <c r="H17" s="31">
        <v>1</v>
      </c>
    </row>
    <row r="18" spans="2:8" ht="72" customHeight="1">
      <c r="B18" s="56"/>
      <c r="C18" s="27"/>
      <c r="D18" s="43">
        <v>10</v>
      </c>
      <c r="E18" s="29" t="s">
        <v>59</v>
      </c>
      <c r="F18" s="30" t="s">
        <v>56</v>
      </c>
      <c r="G18" s="29" t="s">
        <v>6</v>
      </c>
      <c r="H18" s="31">
        <f>2/9</f>
        <v>0.2222222222222222</v>
      </c>
    </row>
    <row r="19" spans="2:8" ht="114.75" customHeight="1">
      <c r="B19" s="57"/>
      <c r="C19" s="39"/>
      <c r="D19" s="43">
        <v>11</v>
      </c>
      <c r="E19" s="29" t="s">
        <v>60</v>
      </c>
      <c r="F19" s="30" t="s">
        <v>61</v>
      </c>
      <c r="G19" s="29" t="s">
        <v>7</v>
      </c>
      <c r="H19" s="31">
        <f>40/40</f>
        <v>1</v>
      </c>
    </row>
    <row r="20" spans="2:8" ht="57.75" customHeight="1">
      <c r="B20" s="58">
        <v>2</v>
      </c>
      <c r="C20" s="32" t="s">
        <v>62</v>
      </c>
      <c r="D20" s="43">
        <v>12</v>
      </c>
      <c r="E20" s="29" t="s">
        <v>63</v>
      </c>
      <c r="F20" s="32" t="s">
        <v>65</v>
      </c>
      <c r="G20" s="29" t="s">
        <v>8</v>
      </c>
      <c r="H20" s="31">
        <f>2/2</f>
        <v>1</v>
      </c>
    </row>
    <row r="21" spans="2:8" ht="31.5" customHeight="1">
      <c r="B21" s="56"/>
      <c r="C21" s="27"/>
      <c r="D21" s="43">
        <v>13</v>
      </c>
      <c r="E21" s="29" t="s">
        <v>64</v>
      </c>
      <c r="F21" s="39"/>
      <c r="G21" s="29" t="s">
        <v>9</v>
      </c>
      <c r="H21" s="31">
        <v>1</v>
      </c>
    </row>
    <row r="22" spans="2:8" ht="33" customHeight="1">
      <c r="B22" s="56"/>
      <c r="C22" s="27"/>
      <c r="D22" s="43">
        <v>14</v>
      </c>
      <c r="E22" s="29" t="s">
        <v>66</v>
      </c>
      <c r="F22" s="32" t="s">
        <v>71</v>
      </c>
      <c r="G22" s="29" t="s">
        <v>124</v>
      </c>
      <c r="H22" s="31">
        <v>1</v>
      </c>
    </row>
    <row r="23" spans="2:8" ht="39" customHeight="1">
      <c r="B23" s="56"/>
      <c r="C23" s="27"/>
      <c r="D23" s="43">
        <v>15</v>
      </c>
      <c r="E23" s="29" t="s">
        <v>67</v>
      </c>
      <c r="F23" s="27"/>
      <c r="G23" s="29" t="s">
        <v>10</v>
      </c>
      <c r="H23" s="31">
        <v>1</v>
      </c>
    </row>
    <row r="24" spans="2:8" ht="38.25" customHeight="1">
      <c r="B24" s="56"/>
      <c r="C24" s="27"/>
      <c r="D24" s="43">
        <v>16</v>
      </c>
      <c r="E24" s="29" t="s">
        <v>68</v>
      </c>
      <c r="F24" s="27"/>
      <c r="G24" s="29" t="s">
        <v>128</v>
      </c>
      <c r="H24" s="31">
        <v>1</v>
      </c>
    </row>
    <row r="25" spans="2:8" ht="46.5" customHeight="1">
      <c r="B25" s="56"/>
      <c r="C25" s="27"/>
      <c r="D25" s="43">
        <v>17</v>
      </c>
      <c r="E25" s="29" t="s">
        <v>127</v>
      </c>
      <c r="F25" s="39"/>
      <c r="G25" s="29" t="s">
        <v>11</v>
      </c>
      <c r="H25" s="31">
        <v>1</v>
      </c>
    </row>
    <row r="26" spans="2:8" ht="42.75" customHeight="1">
      <c r="B26" s="56"/>
      <c r="C26" s="27"/>
      <c r="D26" s="43">
        <v>18</v>
      </c>
      <c r="E26" s="29" t="s">
        <v>69</v>
      </c>
      <c r="F26" s="44" t="s">
        <v>70</v>
      </c>
      <c r="G26" s="29" t="s">
        <v>12</v>
      </c>
      <c r="H26" s="31">
        <v>1</v>
      </c>
    </row>
    <row r="27" spans="2:8" ht="43.5" customHeight="1">
      <c r="B27" s="56"/>
      <c r="C27" s="27"/>
      <c r="D27" s="28">
        <v>19</v>
      </c>
      <c r="E27" s="29" t="s">
        <v>72</v>
      </c>
      <c r="F27" s="30" t="s">
        <v>73</v>
      </c>
      <c r="G27" s="29" t="s">
        <v>40</v>
      </c>
      <c r="H27" s="31">
        <v>1</v>
      </c>
    </row>
    <row r="28" spans="2:8" ht="250.5" customHeight="1">
      <c r="B28" s="56"/>
      <c r="C28" s="27"/>
      <c r="D28" s="28">
        <v>20</v>
      </c>
      <c r="E28" s="29" t="s">
        <v>74</v>
      </c>
      <c r="F28" s="32" t="s">
        <v>73</v>
      </c>
      <c r="G28" s="29" t="s">
        <v>13</v>
      </c>
      <c r="H28" s="31">
        <f>17/18</f>
        <v>0.9444444444444444</v>
      </c>
    </row>
    <row r="29" spans="2:8" ht="188.25" customHeight="1">
      <c r="B29" s="56"/>
      <c r="C29" s="27"/>
      <c r="D29" s="28">
        <v>21</v>
      </c>
      <c r="E29" s="29" t="s">
        <v>75</v>
      </c>
      <c r="F29" s="27"/>
      <c r="G29" s="29" t="s">
        <v>14</v>
      </c>
      <c r="H29" s="31">
        <f>20/20</f>
        <v>1</v>
      </c>
    </row>
    <row r="30" spans="2:8" ht="118.5" customHeight="1">
      <c r="B30" s="57"/>
      <c r="C30" s="39"/>
      <c r="D30" s="28">
        <v>22</v>
      </c>
      <c r="E30" s="29" t="s">
        <v>76</v>
      </c>
      <c r="F30" s="39"/>
      <c r="G30" s="29" t="s">
        <v>15</v>
      </c>
      <c r="H30" s="31">
        <f>10/10</f>
        <v>1</v>
      </c>
    </row>
    <row r="31" spans="2:8" ht="94.5" customHeight="1">
      <c r="B31" s="58">
        <v>3</v>
      </c>
      <c r="C31" s="33" t="s">
        <v>77</v>
      </c>
      <c r="D31" s="28">
        <v>23</v>
      </c>
      <c r="E31" s="29" t="s">
        <v>78</v>
      </c>
      <c r="F31" s="30" t="s">
        <v>70</v>
      </c>
      <c r="G31" s="29" t="s">
        <v>16</v>
      </c>
      <c r="H31" s="31">
        <v>1</v>
      </c>
    </row>
    <row r="32" spans="2:8" ht="208.5" customHeight="1">
      <c r="B32" s="57"/>
      <c r="C32" s="40"/>
      <c r="D32" s="28">
        <v>24</v>
      </c>
      <c r="E32" s="29" t="s">
        <v>79</v>
      </c>
      <c r="F32" s="30" t="s">
        <v>45</v>
      </c>
      <c r="G32" s="29" t="s">
        <v>17</v>
      </c>
      <c r="H32" s="31">
        <v>1</v>
      </c>
    </row>
    <row r="33" spans="2:8" ht="84" customHeight="1">
      <c r="B33" s="59">
        <v>4</v>
      </c>
      <c r="C33" s="25" t="s">
        <v>80</v>
      </c>
      <c r="D33" s="28">
        <v>25</v>
      </c>
      <c r="E33" s="29" t="s">
        <v>81</v>
      </c>
      <c r="F33" s="30" t="s">
        <v>82</v>
      </c>
      <c r="G33" s="29" t="s">
        <v>18</v>
      </c>
      <c r="H33" s="31">
        <f>20/20</f>
        <v>1</v>
      </c>
    </row>
    <row r="34" spans="2:8" ht="41.25" customHeight="1">
      <c r="B34" s="58">
        <v>5</v>
      </c>
      <c r="C34" s="32" t="s">
        <v>83</v>
      </c>
      <c r="D34" s="28">
        <v>26</v>
      </c>
      <c r="E34" s="29" t="s">
        <v>84</v>
      </c>
      <c r="F34" s="32" t="s">
        <v>46</v>
      </c>
      <c r="G34" s="29" t="s">
        <v>129</v>
      </c>
      <c r="H34" s="31">
        <v>1</v>
      </c>
    </row>
    <row r="35" spans="2:8" ht="62.25" customHeight="1">
      <c r="B35" s="56"/>
      <c r="C35" s="27"/>
      <c r="D35" s="30">
        <v>27</v>
      </c>
      <c r="E35" s="29" t="s">
        <v>85</v>
      </c>
      <c r="F35" s="39"/>
      <c r="G35" s="29" t="s">
        <v>19</v>
      </c>
      <c r="H35" s="31">
        <v>1</v>
      </c>
    </row>
    <row r="36" spans="2:8" ht="46.5" customHeight="1">
      <c r="B36" s="56"/>
      <c r="C36" s="27"/>
      <c r="D36" s="30">
        <v>28</v>
      </c>
      <c r="E36" s="29" t="s">
        <v>86</v>
      </c>
      <c r="F36" s="32" t="s">
        <v>91</v>
      </c>
      <c r="G36" s="29" t="s">
        <v>20</v>
      </c>
      <c r="H36" s="31">
        <v>0.5</v>
      </c>
    </row>
    <row r="37" spans="2:8" ht="45" customHeight="1">
      <c r="B37" s="56"/>
      <c r="C37" s="27"/>
      <c r="D37" s="30">
        <v>29</v>
      </c>
      <c r="E37" s="29" t="s">
        <v>87</v>
      </c>
      <c r="F37" s="27"/>
      <c r="G37" s="29" t="s">
        <v>21</v>
      </c>
      <c r="H37" s="31">
        <v>0.8</v>
      </c>
    </row>
    <row r="38" spans="2:8" ht="35.25" customHeight="1">
      <c r="B38" s="56"/>
      <c r="C38" s="27"/>
      <c r="D38" s="30">
        <v>30</v>
      </c>
      <c r="E38" s="29" t="s">
        <v>88</v>
      </c>
      <c r="F38" s="27"/>
      <c r="G38" s="29" t="s">
        <v>36</v>
      </c>
      <c r="H38" s="31">
        <v>1</v>
      </c>
    </row>
    <row r="39" spans="2:8" ht="54.75" customHeight="1">
      <c r="B39" s="56"/>
      <c r="C39" s="27"/>
      <c r="D39" s="30">
        <v>31</v>
      </c>
      <c r="E39" s="29" t="s">
        <v>89</v>
      </c>
      <c r="F39" s="27"/>
      <c r="G39" s="29" t="s">
        <v>22</v>
      </c>
      <c r="H39" s="31">
        <v>0.8</v>
      </c>
    </row>
    <row r="40" spans="2:8" ht="50.25" customHeight="1">
      <c r="B40" s="56"/>
      <c r="C40" s="27"/>
      <c r="D40" s="43">
        <v>32</v>
      </c>
      <c r="E40" s="29" t="s">
        <v>90</v>
      </c>
      <c r="F40" s="39"/>
      <c r="G40" s="29" t="s">
        <v>23</v>
      </c>
      <c r="H40" s="31">
        <v>1</v>
      </c>
    </row>
    <row r="41" spans="2:8" ht="159.75" customHeight="1">
      <c r="B41" s="56"/>
      <c r="C41" s="27"/>
      <c r="D41" s="43">
        <v>33</v>
      </c>
      <c r="E41" s="29" t="s">
        <v>92</v>
      </c>
      <c r="F41" s="30" t="s">
        <v>91</v>
      </c>
      <c r="G41" s="29" t="s">
        <v>37</v>
      </c>
      <c r="H41" s="31">
        <v>1</v>
      </c>
    </row>
    <row r="42" spans="2:8" ht="59.25" customHeight="1">
      <c r="B42" s="56"/>
      <c r="C42" s="27"/>
      <c r="D42" s="43">
        <v>34</v>
      </c>
      <c r="E42" s="29" t="s">
        <v>93</v>
      </c>
      <c r="F42" s="32" t="s">
        <v>91</v>
      </c>
      <c r="G42" s="29" t="s">
        <v>125</v>
      </c>
      <c r="H42" s="31">
        <v>1</v>
      </c>
    </row>
    <row r="43" spans="2:8" ht="60.75" customHeight="1">
      <c r="B43" s="56"/>
      <c r="C43" s="27"/>
      <c r="D43" s="43">
        <v>35</v>
      </c>
      <c r="E43" s="29" t="s">
        <v>94</v>
      </c>
      <c r="F43" s="27"/>
      <c r="G43" s="29" t="s">
        <v>35</v>
      </c>
      <c r="H43" s="31">
        <v>0.5</v>
      </c>
    </row>
    <row r="44" spans="2:8" ht="79.5" customHeight="1">
      <c r="B44" s="56"/>
      <c r="C44" s="27"/>
      <c r="D44" s="43">
        <v>36</v>
      </c>
      <c r="E44" s="29" t="s">
        <v>95</v>
      </c>
      <c r="F44" s="27"/>
      <c r="G44" s="29" t="s">
        <v>24</v>
      </c>
      <c r="H44" s="31">
        <v>1</v>
      </c>
    </row>
    <row r="45" spans="2:8" ht="56.25" customHeight="1">
      <c r="B45" s="56"/>
      <c r="C45" s="27"/>
      <c r="D45" s="45">
        <v>37</v>
      </c>
      <c r="E45" s="29" t="s">
        <v>96</v>
      </c>
      <c r="F45" s="27"/>
      <c r="G45" s="29" t="s">
        <v>38</v>
      </c>
      <c r="H45" s="31">
        <v>1</v>
      </c>
    </row>
    <row r="46" spans="2:8" ht="75" customHeight="1">
      <c r="B46" s="57"/>
      <c r="C46" s="39"/>
      <c r="D46" s="30">
        <v>38</v>
      </c>
      <c r="E46" s="29" t="s">
        <v>97</v>
      </c>
      <c r="F46" s="39"/>
      <c r="G46" s="29" t="s">
        <v>39</v>
      </c>
      <c r="H46" s="31">
        <v>1</v>
      </c>
    </row>
    <row r="47" spans="2:8" ht="88.5" customHeight="1">
      <c r="B47" s="58">
        <v>6</v>
      </c>
      <c r="C47" s="46" t="s">
        <v>98</v>
      </c>
      <c r="D47" s="30">
        <v>39</v>
      </c>
      <c r="E47" s="29" t="s">
        <v>99</v>
      </c>
      <c r="F47" s="30" t="s">
        <v>102</v>
      </c>
      <c r="G47" s="29" t="s">
        <v>25</v>
      </c>
      <c r="H47" s="31">
        <f>9/9</f>
        <v>1</v>
      </c>
    </row>
    <row r="48" spans="2:8" ht="90" customHeight="1">
      <c r="B48" s="56"/>
      <c r="C48" s="46"/>
      <c r="D48" s="30">
        <v>40</v>
      </c>
      <c r="E48" s="29" t="s">
        <v>100</v>
      </c>
      <c r="F48" s="30" t="s">
        <v>102</v>
      </c>
      <c r="G48" s="29" t="s">
        <v>41</v>
      </c>
      <c r="H48" s="31">
        <v>1</v>
      </c>
    </row>
    <row r="49" spans="2:8" ht="196.5" customHeight="1">
      <c r="B49" s="56"/>
      <c r="C49" s="46"/>
      <c r="D49" s="30">
        <v>41</v>
      </c>
      <c r="E49" s="29" t="s">
        <v>101</v>
      </c>
      <c r="F49" s="30" t="s">
        <v>102</v>
      </c>
      <c r="G49" s="29" t="s">
        <v>26</v>
      </c>
      <c r="H49" s="31">
        <f>10/12</f>
        <v>0.8333333333333334</v>
      </c>
    </row>
    <row r="50" spans="2:8" ht="90.75" customHeight="1">
      <c r="B50" s="60">
        <v>7</v>
      </c>
      <c r="C50" s="46" t="s">
        <v>103</v>
      </c>
      <c r="D50" s="30">
        <v>42</v>
      </c>
      <c r="E50" s="29" t="s">
        <v>104</v>
      </c>
      <c r="F50" s="30" t="s">
        <v>107</v>
      </c>
      <c r="G50" s="29" t="s">
        <v>27</v>
      </c>
      <c r="H50" s="47">
        <v>1</v>
      </c>
    </row>
    <row r="51" spans="2:8" ht="46.5" customHeight="1">
      <c r="B51" s="60"/>
      <c r="C51" s="46"/>
      <c r="D51" s="30">
        <v>43</v>
      </c>
      <c r="E51" s="29" t="s">
        <v>105</v>
      </c>
      <c r="F51" s="30" t="s">
        <v>108</v>
      </c>
      <c r="G51" s="48" t="s">
        <v>28</v>
      </c>
      <c r="H51" s="31">
        <v>1</v>
      </c>
    </row>
    <row r="52" spans="2:8" ht="66.75" customHeight="1">
      <c r="B52" s="60"/>
      <c r="C52" s="46"/>
      <c r="D52" s="30">
        <v>44</v>
      </c>
      <c r="E52" s="29" t="s">
        <v>106</v>
      </c>
      <c r="F52" s="30" t="s">
        <v>109</v>
      </c>
      <c r="G52" s="48" t="s">
        <v>29</v>
      </c>
      <c r="H52" s="31">
        <v>1</v>
      </c>
    </row>
    <row r="53" spans="2:8" ht="62.25" customHeight="1">
      <c r="B53" s="58">
        <v>8</v>
      </c>
      <c r="C53" s="32" t="s">
        <v>110</v>
      </c>
      <c r="D53" s="30">
        <v>45</v>
      </c>
      <c r="E53" s="29" t="s">
        <v>114</v>
      </c>
      <c r="F53" s="49" t="s">
        <v>48</v>
      </c>
      <c r="G53" s="29" t="s">
        <v>30</v>
      </c>
      <c r="H53" s="31">
        <v>1</v>
      </c>
    </row>
    <row r="54" spans="2:8" ht="147" customHeight="1">
      <c r="B54" s="56"/>
      <c r="C54" s="27"/>
      <c r="D54" s="30">
        <v>46</v>
      </c>
      <c r="E54" s="29" t="s">
        <v>111</v>
      </c>
      <c r="F54" s="30" t="s">
        <v>61</v>
      </c>
      <c r="G54" s="29" t="s">
        <v>31</v>
      </c>
      <c r="H54" s="31">
        <v>0.03</v>
      </c>
    </row>
    <row r="55" spans="2:8" ht="43.5" customHeight="1">
      <c r="B55" s="56"/>
      <c r="C55" s="27"/>
      <c r="D55" s="32">
        <v>47</v>
      </c>
      <c r="E55" s="33" t="s">
        <v>112</v>
      </c>
      <c r="F55" s="32" t="s">
        <v>54</v>
      </c>
      <c r="G55" s="29" t="s">
        <v>32</v>
      </c>
      <c r="H55" s="50">
        <f>2/2</f>
        <v>1</v>
      </c>
    </row>
    <row r="56" spans="2:8" ht="38.25" customHeight="1">
      <c r="B56" s="56"/>
      <c r="C56" s="27"/>
      <c r="D56" s="39"/>
      <c r="E56" s="36"/>
      <c r="F56" s="39"/>
      <c r="G56" s="29" t="s">
        <v>33</v>
      </c>
      <c r="H56" s="31">
        <v>1</v>
      </c>
    </row>
    <row r="57" spans="2:8" ht="36.75" customHeight="1" thickBot="1">
      <c r="B57" s="61"/>
      <c r="C57" s="51"/>
      <c r="D57" s="52">
        <v>48</v>
      </c>
      <c r="E57" s="53" t="s">
        <v>113</v>
      </c>
      <c r="F57" s="52" t="s">
        <v>115</v>
      </c>
      <c r="G57" s="53" t="s">
        <v>34</v>
      </c>
      <c r="H57" s="54">
        <f>3/3</f>
        <v>1</v>
      </c>
    </row>
    <row r="58" spans="2:6" ht="10.5" customHeight="1">
      <c r="B58" s="8"/>
      <c r="C58" s="20"/>
      <c r="D58" s="21"/>
      <c r="E58" s="21"/>
      <c r="F58" s="21"/>
    </row>
  </sheetData>
  <mergeCells count="38">
    <mergeCell ref="C31:C32"/>
    <mergeCell ref="D11:D13"/>
    <mergeCell ref="E11:E13"/>
    <mergeCell ref="F11:F13"/>
    <mergeCell ref="C20:C30"/>
    <mergeCell ref="F20:F21"/>
    <mergeCell ref="F28:F30"/>
    <mergeCell ref="F22:F25"/>
    <mergeCell ref="B53:B57"/>
    <mergeCell ref="C53:C57"/>
    <mergeCell ref="C58:F58"/>
    <mergeCell ref="C34:C46"/>
    <mergeCell ref="C47:C49"/>
    <mergeCell ref="D55:D56"/>
    <mergeCell ref="E55:E56"/>
    <mergeCell ref="F55:F56"/>
    <mergeCell ref="B34:B46"/>
    <mergeCell ref="F36:F40"/>
    <mergeCell ref="C50:C52"/>
    <mergeCell ref="B50:B52"/>
    <mergeCell ref="H5:H6"/>
    <mergeCell ref="G5:G6"/>
    <mergeCell ref="B5:B6"/>
    <mergeCell ref="C5:C6"/>
    <mergeCell ref="F5:F6"/>
    <mergeCell ref="D5:D6"/>
    <mergeCell ref="E5:E6"/>
    <mergeCell ref="H11:H13"/>
    <mergeCell ref="B2:H2"/>
    <mergeCell ref="B3:H3"/>
    <mergeCell ref="B4:H4"/>
    <mergeCell ref="B47:B49"/>
    <mergeCell ref="B31:B32"/>
    <mergeCell ref="F34:F35"/>
    <mergeCell ref="F42:F46"/>
    <mergeCell ref="C7:C19"/>
    <mergeCell ref="B7:B19"/>
    <mergeCell ref="B20:B30"/>
  </mergeCells>
  <printOptions horizontalCentered="1" verticalCentered="1"/>
  <pageMargins left="0" right="0" top="0.5118110236220472" bottom="0.5118110236220472" header="0" footer="0"/>
  <pageSetup horizontalDpi="600" verticalDpi="600" orientation="landscape" paperSize="5" scale="80" r:id="rId1"/>
  <headerFooter alignWithMargins="0">
    <oddFooter xml:space="preserve">&amp;R&amp;P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supersolidaria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malvarado</dc:creator>
  <cp:keywords/>
  <dc:description/>
  <cp:lastModifiedBy>yrivera</cp:lastModifiedBy>
  <cp:lastPrinted>2010-03-08T19:44:15Z</cp:lastPrinted>
  <dcterms:created xsi:type="dcterms:W3CDTF">2002-07-08T19:44:01Z</dcterms:created>
  <dcterms:modified xsi:type="dcterms:W3CDTF">2010-03-08T19:48:19Z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9226</vt:i4>
  </property>
</Properties>
</file>