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defaultThemeVersion="124226"/>
  <bookViews>
    <workbookView xWindow="0" yWindow="0" windowWidth="19420" windowHeight="11020" activeTab="3"/>
  </bookViews>
  <sheets>
    <sheet name="FUNCIONAMIENTO" sheetId="2" r:id="rId1"/>
    <sheet name="INVERSIÓN" sheetId="3" r:id="rId2"/>
    <sheet name="EJECUCIÓN POR RUBROS" sheetId="1" r:id="rId3"/>
    <sheet name="RESUMEN" sheetId="4" r:id="rId4"/>
  </sheets>
  <definedNames>
    <definedName name="_xlnm._FilterDatabase" localSheetId="2" hidden="1">'EJECUCIÓN POR RUBROS'!$A$4:$AB$31</definedName>
    <definedName name="_xlnm.Print_Area" localSheetId="0">FUNCIONAMIENTO!$A$1:$K$16</definedName>
    <definedName name="_xlnm.Print_Area" localSheetId="1">INVERSIÓN!$A$1:$XEZ$19</definedName>
  </definedNames>
  <calcPr calcId="144525"/>
</workbook>
</file>

<file path=xl/calcChain.xml><?xml version="1.0" encoding="utf-8"?>
<calcChain xmlns="http://schemas.openxmlformats.org/spreadsheetml/2006/main">
  <c r="F4" i="2" l="1"/>
  <c r="B8" i="2" l="1"/>
  <c r="H7" i="2" l="1"/>
  <c r="J12" i="3" l="1"/>
  <c r="E13" i="3" l="1"/>
  <c r="D13" i="3"/>
  <c r="I13" i="3" l="1"/>
  <c r="G13" i="3"/>
  <c r="H12" i="3"/>
  <c r="F12" i="3"/>
  <c r="H5" i="4" l="1"/>
  <c r="D5" i="4"/>
  <c r="C5" i="4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H4" i="4" s="1"/>
  <c r="E8" i="2"/>
  <c r="F4" i="4" s="1"/>
  <c r="C8" i="2"/>
  <c r="D4" i="4" s="1"/>
  <c r="C4" i="4"/>
  <c r="C6" i="4" s="1"/>
  <c r="F7" i="2"/>
  <c r="D7" i="2"/>
  <c r="H6" i="2"/>
  <c r="F6" i="2"/>
  <c r="H5" i="2"/>
  <c r="F5" i="2"/>
  <c r="D5" i="2"/>
  <c r="H4" i="2"/>
  <c r="D4" i="2"/>
  <c r="H6" i="4" l="1"/>
  <c r="XEZ10" i="3"/>
  <c r="F5" i="4"/>
  <c r="G5" i="4" s="1"/>
  <c r="G4" i="4"/>
  <c r="E4" i="4"/>
  <c r="I4" i="4"/>
  <c r="D6" i="4"/>
  <c r="E5" i="4"/>
  <c r="J13" i="3"/>
  <c r="H13" i="3"/>
  <c r="F13" i="3"/>
  <c r="F8" i="2"/>
  <c r="H8" i="2"/>
  <c r="D8" i="2"/>
  <c r="F6" i="4" l="1"/>
  <c r="G6" i="4" s="1"/>
  <c r="E6" i="4"/>
  <c r="I5" i="4"/>
  <c r="I6" i="4" l="1"/>
</calcChain>
</file>

<file path=xl/sharedStrings.xml><?xml version="1.0" encoding="utf-8"?>
<sst xmlns="http://schemas.openxmlformats.org/spreadsheetml/2006/main" count="494" uniqueCount="129">
  <si>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</si>
  <si>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</si>
  <si>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</si>
  <si>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</si>
  <si>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</si>
  <si>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</si>
  <si>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</si>
  <si>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</si>
  <si>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</si>
  <si>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</si>
  <si>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</si>
  <si>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</si>
  <si>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</si>
  <si>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</si>
  <si>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</si>
  <si>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</si>
  <si>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</si>
  <si>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</si>
  <si>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</si>
  <si>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</si>
  <si>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</si>
  <si>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</si>
  <si>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</si>
  <si>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</si>
  <si>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</si>
  <si>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</si>
  <si>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</si>
  <si>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</si>
  <si>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</si>
  <si>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</si>
  <si>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</si>
  <si>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</si>
  <si>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</si>
  <si>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</si>
  <si>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</si>
  <si>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</si>
  <si>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</si>
  <si>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</si>
  <si>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</si>
  <si>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</si>
  <si>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</si>
  <si>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</si>
  <si>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</si>
  <si>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</si>
  <si>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</si>
  <si>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</si>
  <si>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</si>
  <si>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</si>
  <si>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</si>
  <si>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</si>
  <si>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</si>
  <si>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</si>
  <si>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</si>
  <si>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</si>
  <si>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</si>
  <si>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</si>
  <si>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</si>
  <si>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</si>
  <si>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</si>
  <si>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</si>
  <si>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</si>
  <si>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</si>
  <si>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</si>
  <si>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</si>
  <si>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</si>
  <si>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</si>
  <si>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</si>
  <si>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</si>
  <si>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</si>
  <si>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</si>
  <si>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</si>
  <si>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</si>
  <si>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</si>
  <si>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</si>
  <si>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</si>
  <si>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</si>
  <si>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</si>
  <si>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</si>
  <si>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</si>
  <si>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</si>
  <si>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</si>
  <si>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</si>
  <si>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</si>
  <si>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</si>
  <si>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</si>
  <si>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</si>
  <si>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</si>
  <si>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</si>
  <si>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</si>
  <si>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</si>
  <si>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</si>
  <si>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</si>
  <si>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</si>
  <si>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</si>
  <si>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</si>
  <si>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</si>
  <si>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</si>
  <si>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</si>
  <si>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</si>
  <si>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</si>
  <si>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</si>
  <si>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</si>
  <si>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</si>
  <si>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</si>
  <si>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</si>
  <si>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</si>
  <si>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</si>
  <si>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</si>
  <si>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</si>
  <si>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</si>
  <si>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</si>
  <si>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</si>
  <si>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</si>
  <si>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</si>
  <si>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</si>
  <si>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</si>
  <si>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</si>
  <si>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</si>
  <si>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</si>
  <si>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</si>
  <si>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</si>
  <si>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</si>
  <si>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PRESUPUESTO VIGENCIA 2021</t>
  </si>
  <si>
    <t>SUPERINTENDENCIA DE LA ECONOMÍA SOLIDARIA</t>
  </si>
  <si>
    <t xml:space="preserve">SUPERINTENDENCIA DE LA ECONOMÍA SOLIDARIA 
GASTOS DE FUNCIONAMIENTO -  31 DE DICIEMBRE 2021
</t>
  </si>
  <si>
    <t xml:space="preserve">
SUPERINTENDENCIA DE LA ECONOMIA SOLIDARIA
GASTOS DE INVERSIÓN - 31 DE DICIEMBRE DE 2021</t>
  </si>
  <si>
    <t>A-08-02</t>
  </si>
  <si>
    <t>ESTAMPILLAS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</si>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</sst>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1" fillId="0" borderId="0" xfId="0" applyFont="1" applyFill="1" applyBorder="1"/>
    <xf numFmtId="0" fontId="4" fillId="0" borderId="0" xfId="0" applyFont="1"/>
    <xf numFmtId="41" fontId="5" fillId="3" borderId="6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1" fontId="4" fillId="0" borderId="6" xfId="2" applyFont="1" applyBorder="1" applyAlignment="1">
      <alignment horizontal="center" vertical="center" wrapText="1"/>
    </xf>
    <xf numFmtId="10" fontId="6" fillId="0" borderId="6" xfId="3" applyNumberFormat="1" applyFont="1" applyBorder="1" applyAlignment="1">
      <alignment horizontal="center" vertical="center"/>
    </xf>
    <xf numFmtId="10" fontId="6" fillId="0" borderId="6" xfId="3" applyNumberFormat="1" applyFont="1" applyFill="1" applyBorder="1" applyAlignment="1">
      <alignment horizontal="center" vertical="center"/>
    </xf>
    <xf numFmtId="41" fontId="4" fillId="0" borderId="6" xfId="2" applyFont="1" applyFill="1" applyBorder="1" applyAlignment="1">
      <alignment horizontal="center" vertical="center" wrapText="1"/>
    </xf>
    <xf numFmtId="10" fontId="4" fillId="0" borderId="0" xfId="0" applyNumberFormat="1" applyFont="1"/>
    <xf numFmtId="0" fontId="3" fillId="3" borderId="8" xfId="0" applyFont="1" applyFill="1" applyBorder="1" applyAlignment="1">
      <alignment horizontal="center" vertical="center"/>
    </xf>
    <xf numFmtId="41" fontId="3" fillId="3" borderId="9" xfId="2" applyFont="1" applyFill="1" applyBorder="1" applyAlignment="1">
      <alignment horizontal="center" vertical="center" wrapText="1"/>
    </xf>
    <xf numFmtId="10" fontId="5" fillId="3" borderId="9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41" fontId="5" fillId="4" borderId="3" xfId="2" applyFont="1" applyFill="1" applyBorder="1" applyAlignment="1">
      <alignment horizontal="center" vertical="center" wrapText="1"/>
    </xf>
    <xf numFmtId="165" fontId="5" fillId="4" borderId="3" xfId="1" applyNumberFormat="1" applyFont="1" applyFill="1" applyBorder="1" applyAlignment="1">
      <alignment horizontal="center" vertical="center" wrapText="1"/>
    </xf>
    <xf numFmtId="165" fontId="5" fillId="4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6" fillId="0" borderId="0" xfId="2" applyFont="1" applyFill="1"/>
    <xf numFmtId="41" fontId="6" fillId="0" borderId="0" xfId="0" applyNumberFormat="1" applyFont="1" applyFill="1"/>
    <xf numFmtId="41" fontId="5" fillId="4" borderId="9" xfId="2" applyFont="1" applyFill="1" applyBorder="1" applyAlignment="1">
      <alignment horizontal="center" vertical="center"/>
    </xf>
    <xf numFmtId="10" fontId="5" fillId="4" borderId="9" xfId="3" applyNumberFormat="1" applyFont="1" applyFill="1" applyBorder="1" applyAlignment="1">
      <alignment horizontal="center" vertical="center"/>
    </xf>
    <xf numFmtId="10" fontId="5" fillId="4" borderId="10" xfId="3" applyNumberFormat="1" applyFont="1" applyFill="1" applyBorder="1" applyAlignment="1">
      <alignment horizontal="center" vertical="center"/>
    </xf>
    <xf numFmtId="0" fontId="5" fillId="0" borderId="0" xfId="0" applyFont="1" applyFill="1"/>
    <xf numFmtId="41" fontId="7" fillId="3" borderId="6" xfId="2" applyFont="1" applyFill="1" applyBorder="1" applyAlignment="1">
      <alignment horizontal="center" vertical="center" wrapText="1"/>
    </xf>
    <xf numFmtId="0" fontId="8" fillId="2" borderId="6" xfId="0" applyFont="1" applyFill="1" applyBorder="1"/>
    <xf numFmtId="41" fontId="9" fillId="2" borderId="6" xfId="2" applyFont="1" applyFill="1" applyBorder="1" applyAlignment="1">
      <alignment horizontal="center" vertical="center" wrapText="1"/>
    </xf>
    <xf numFmtId="10" fontId="10" fillId="2" borderId="6" xfId="3" applyNumberFormat="1" applyFont="1" applyFill="1" applyBorder="1" applyAlignment="1">
      <alignment horizontal="center" vertical="center"/>
    </xf>
    <xf numFmtId="10" fontId="10" fillId="0" borderId="6" xfId="3" applyNumberFormat="1" applyFont="1" applyFill="1" applyBorder="1" applyAlignment="1">
      <alignment horizontal="center" vertical="center"/>
    </xf>
    <xf numFmtId="41" fontId="10" fillId="2" borderId="6" xfId="2" applyFont="1" applyFill="1" applyBorder="1" applyAlignment="1">
      <alignment horizontal="center" vertical="center"/>
    </xf>
    <xf numFmtId="41" fontId="11" fillId="2" borderId="6" xfId="0" applyNumberFormat="1" applyFont="1" applyFill="1" applyBorder="1"/>
    <xf numFmtId="0" fontId="6" fillId="0" borderId="6" xfId="0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0" fontId="5" fillId="3" borderId="10" xfId="3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10" fontId="6" fillId="0" borderId="7" xfId="3" applyNumberFormat="1" applyFont="1" applyBorder="1" applyAlignment="1">
      <alignment horizontal="center" vertical="center"/>
    </xf>
    <xf numFmtId="41" fontId="5" fillId="3" borderId="17" xfId="2" applyFont="1" applyFill="1" applyBorder="1" applyAlignment="1">
      <alignment horizontal="center" vertical="center" wrapText="1"/>
    </xf>
    <xf numFmtId="41" fontId="5" fillId="3" borderId="18" xfId="2" applyFont="1" applyFill="1" applyBorder="1" applyAlignment="1">
      <alignment horizontal="center" vertical="center" wrapText="1"/>
    </xf>
    <xf numFmtId="165" fontId="5" fillId="3" borderId="18" xfId="1" applyNumberFormat="1" applyFont="1" applyFill="1" applyBorder="1" applyAlignment="1">
      <alignment horizontal="center" vertical="center" wrapText="1"/>
    </xf>
    <xf numFmtId="166" fontId="5" fillId="3" borderId="18" xfId="1" applyNumberFormat="1" applyFont="1" applyFill="1" applyBorder="1" applyAlignment="1">
      <alignment horizontal="center" vertical="center" wrapText="1"/>
    </xf>
    <xf numFmtId="165" fontId="5" fillId="3" borderId="19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164" fontId="13" fillId="0" borderId="1" xfId="0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9" fontId="15" fillId="0" borderId="0" xfId="0" applyNumberFormat="1" applyFont="1"/>
    <xf numFmtId="9" fontId="6" fillId="0" borderId="0" xfId="0" applyNumberFormat="1" applyFont="1" applyFill="1"/>
    <xf numFmtId="10" fontId="15" fillId="0" borderId="0" xfId="0" applyNumberFormat="1" applyFont="1" applyFill="1"/>
    <xf numFmtId="10" fontId="16" fillId="5" borderId="6" xfId="3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1" fontId="7" fillId="3" borderId="12" xfId="2" applyFont="1" applyFill="1" applyBorder="1" applyAlignment="1">
      <alignment horizontal="center" vertical="center" wrapText="1"/>
    </xf>
    <xf numFmtId="41" fontId="7" fillId="3" borderId="13" xfId="2" applyFont="1" applyFill="1" applyBorder="1" applyAlignment="1">
      <alignment horizontal="center" vertical="center" wrapText="1"/>
    </xf>
    <xf numFmtId="41" fontId="7" fillId="3" borderId="11" xfId="2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6" fillId="6" borderId="6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66FFFF"/>
      <color rgb="FFFF3300"/>
      <color rgb="FFCCCCFF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view="pageBreakPreview" zoomScaleNormal="100" zoomScaleSheetLayoutView="100" workbookViewId="0">
      <selection activeCell="C12" sqref="C12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8.54296875" style="1" customWidth="1"/>
    <col min="8" max="8" width="11.81640625" style="1" customWidth="1"/>
    <col min="9" max="9" width="3" style="1" customWidth="1"/>
    <col min="10" max="16384" width="11.453125" style="1"/>
  </cols>
  <sheetData>
    <row r="1" spans="1:11" ht="12" thickBot="1" x14ac:dyDescent="0.3"/>
    <row r="2" spans="1:11" ht="42.75" customHeight="1" thickBot="1" x14ac:dyDescent="0.3">
      <c r="A2" s="57" t="s">
        <v>124</v>
      </c>
      <c r="B2" s="58"/>
      <c r="C2" s="58"/>
      <c r="D2" s="58"/>
      <c r="E2" s="58"/>
      <c r="F2" s="58"/>
      <c r="G2" s="58"/>
      <c r="H2" s="59"/>
      <c r="J2" s="52"/>
      <c r="K2" s="53"/>
    </row>
    <row r="3" spans="1:11" ht="23" x14ac:dyDescent="0.25">
      <c r="A3" s="41" t="s">
        <v>4</v>
      </c>
      <c r="B3" s="42" t="s">
        <v>91</v>
      </c>
      <c r="C3" s="42" t="s">
        <v>92</v>
      </c>
      <c r="D3" s="43" t="s">
        <v>93</v>
      </c>
      <c r="E3" s="42" t="s">
        <v>94</v>
      </c>
      <c r="F3" s="44" t="s">
        <v>95</v>
      </c>
      <c r="G3" s="42" t="s">
        <v>96</v>
      </c>
      <c r="H3" s="45" t="s">
        <v>97</v>
      </c>
      <c r="K3" s="8"/>
    </row>
    <row r="4" spans="1:11" ht="36.75" customHeight="1" x14ac:dyDescent="0.25">
      <c r="A4" s="3" t="s">
        <v>98</v>
      </c>
      <c r="B4" s="4">
        <v>13312000000</v>
      </c>
      <c r="C4" s="4">
        <v>12791833708</v>
      </c>
      <c r="D4" s="5">
        <f>+C4/B4</f>
        <v>0.96092500811298076</v>
      </c>
      <c r="E4" s="7">
        <v>12632323565</v>
      </c>
      <c r="F4" s="6">
        <f>+E4/B4</f>
        <v>0.94894257549579331</v>
      </c>
      <c r="G4" s="7">
        <v>12632323565</v>
      </c>
      <c r="H4" s="40">
        <f>+G4/E4</f>
        <v>1</v>
      </c>
    </row>
    <row r="5" spans="1:11" ht="33" customHeight="1" x14ac:dyDescent="0.25">
      <c r="A5" s="3" t="s">
        <v>99</v>
      </c>
      <c r="B5" s="4">
        <v>2842000000</v>
      </c>
      <c r="C5" s="4">
        <v>2733614476.4400001</v>
      </c>
      <c r="D5" s="5">
        <f>+C5/B5</f>
        <v>0.9618629403377903</v>
      </c>
      <c r="E5" s="7">
        <v>2565673829.46</v>
      </c>
      <c r="F5" s="6">
        <f>+E5/B5</f>
        <v>0.90277052408866998</v>
      </c>
      <c r="G5" s="4">
        <v>2075661506.5599999</v>
      </c>
      <c r="H5" s="40">
        <f>+G5/E5</f>
        <v>0.80901223013093071</v>
      </c>
    </row>
    <row r="6" spans="1:11" ht="30.75" customHeight="1" x14ac:dyDescent="0.25">
      <c r="A6" s="3" t="s">
        <v>100</v>
      </c>
      <c r="B6" s="4">
        <v>894536430</v>
      </c>
      <c r="C6" s="4">
        <v>49553053</v>
      </c>
      <c r="D6" s="6">
        <f>+C6/B6</f>
        <v>5.5395231919174046E-2</v>
      </c>
      <c r="E6" s="7">
        <v>15790285</v>
      </c>
      <c r="F6" s="6">
        <f>+E6/B6</f>
        <v>1.7651919441671035E-2</v>
      </c>
      <c r="G6" s="4">
        <v>15790285</v>
      </c>
      <c r="H6" s="40">
        <f>+G6/E6</f>
        <v>1</v>
      </c>
      <c r="I6" s="8"/>
    </row>
    <row r="7" spans="1:11" ht="37.5" customHeight="1" x14ac:dyDescent="0.25">
      <c r="A7" s="3" t="s">
        <v>101</v>
      </c>
      <c r="B7" s="4">
        <v>210463570</v>
      </c>
      <c r="C7" s="4">
        <v>206933570</v>
      </c>
      <c r="D7" s="6">
        <f>+C7/B7</f>
        <v>0.98322750108249135</v>
      </c>
      <c r="E7" s="7">
        <v>206882953</v>
      </c>
      <c r="F7" s="6">
        <f>+E7/B7</f>
        <v>0.98298699865254591</v>
      </c>
      <c r="G7" s="7">
        <v>206882953</v>
      </c>
      <c r="H7" s="40">
        <f>+G7/E7</f>
        <v>1</v>
      </c>
    </row>
    <row r="8" spans="1:11" s="12" customFormat="1" ht="12" thickBot="1" x14ac:dyDescent="0.3">
      <c r="A8" s="9" t="s">
        <v>102</v>
      </c>
      <c r="B8" s="10">
        <f>SUM(B4:B7)</f>
        <v>17259000000</v>
      </c>
      <c r="C8" s="10">
        <f>SUM(C4:C7)</f>
        <v>15781934807.440001</v>
      </c>
      <c r="D8" s="11">
        <f>+C8/B8</f>
        <v>0.91441768395851442</v>
      </c>
      <c r="E8" s="10">
        <f>SUM(E4:E7)</f>
        <v>15420670632.459999</v>
      </c>
      <c r="F8" s="11">
        <f>+E8/B8</f>
        <v>0.89348575424184473</v>
      </c>
      <c r="G8" s="10">
        <f>SUM(G4:G7)</f>
        <v>14930658309.559999</v>
      </c>
      <c r="H8" s="38">
        <f>+G8/E8</f>
        <v>0.96822366973661056</v>
      </c>
    </row>
    <row r="68" spans="1:2" x14ac:dyDescent="0.25">
      <c r="B68" s="1" t="s">
        <v>104</v>
      </c>
    </row>
    <row r="78" spans="1:2" x14ac:dyDescent="0.25">
      <c r="A78" s="1" t="s">
        <v>103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"/>
  <sheetViews>
    <sheetView view="pageBreakPreview" topLeftCell="C8" zoomScale="90" zoomScaleNormal="100" zoomScaleSheetLayoutView="90" workbookViewId="0">
      <selection activeCell="G17" sqref="G17"/>
    </sheetView>
  </sheetViews>
  <sheetFormatPr baseColWidth="10" defaultColWidth="11.453125" defaultRowHeight="11.5" x14ac:dyDescent="0.25"/>
  <cols>
    <col min="1" max="1" width="13.54296875" style="13" customWidth="1"/>
    <col min="2" max="2" width="40.81640625" style="13" customWidth="1"/>
    <col min="3" max="3" width="23.54296875" style="13" customWidth="1"/>
    <col min="4" max="4" width="20.453125" style="13" customWidth="1"/>
    <col min="5" max="5" width="19.81640625" style="13" customWidth="1"/>
    <col min="6" max="6" width="12.26953125" style="13" customWidth="1"/>
    <col min="7" max="7" width="18.453125" style="13" customWidth="1"/>
    <col min="8" max="8" width="12" style="13" customWidth="1"/>
    <col min="9" max="9" width="19" style="13" customWidth="1"/>
    <col min="10" max="10" width="11.54296875" style="13" customWidth="1"/>
    <col min="11" max="11" width="5.7265625" style="13" customWidth="1"/>
    <col min="12" max="13" width="11.453125" style="13"/>
    <col min="14" max="14" width="12" style="13" bestFit="1" customWidth="1"/>
    <col min="15" max="16384" width="11.453125" style="13"/>
  </cols>
  <sheetData>
    <row r="1" spans="1:13 16380:16380" ht="12" thickBot="1" x14ac:dyDescent="0.3"/>
    <row r="2" spans="1:13 16380:16380" ht="35.25" customHeight="1" thickBot="1" x14ac:dyDescent="0.35">
      <c r="A2" s="64" t="s">
        <v>125</v>
      </c>
      <c r="B2" s="65"/>
      <c r="C2" s="65"/>
      <c r="D2" s="65"/>
      <c r="E2" s="65"/>
      <c r="F2" s="65"/>
      <c r="G2" s="65"/>
      <c r="H2" s="65"/>
      <c r="I2" s="65"/>
      <c r="J2" s="66"/>
      <c r="M2" s="54"/>
    </row>
    <row r="3" spans="1:13 16380:16380" ht="23" x14ac:dyDescent="0.25">
      <c r="A3" s="62" t="s">
        <v>105</v>
      </c>
      <c r="B3" s="63"/>
      <c r="C3" s="36" t="s">
        <v>106</v>
      </c>
      <c r="D3" s="14" t="s">
        <v>91</v>
      </c>
      <c r="E3" s="14" t="s">
        <v>92</v>
      </c>
      <c r="F3" s="15" t="s">
        <v>93</v>
      </c>
      <c r="G3" s="14" t="s">
        <v>94</v>
      </c>
      <c r="H3" s="15" t="s">
        <v>95</v>
      </c>
      <c r="I3" s="14" t="s">
        <v>96</v>
      </c>
      <c r="J3" s="16" t="s">
        <v>97</v>
      </c>
      <c r="M3" s="55"/>
    </row>
    <row r="4" spans="1:13 16380:16380" ht="34.5" x14ac:dyDescent="0.35">
      <c r="A4" s="17" t="s">
        <v>66</v>
      </c>
      <c r="B4" s="32" t="s">
        <v>71</v>
      </c>
      <c r="C4" s="73" t="s">
        <v>107</v>
      </c>
      <c r="D4" s="33">
        <v>5788799187</v>
      </c>
      <c r="E4" s="34">
        <v>4243288760.6700001</v>
      </c>
      <c r="F4" s="6">
        <f t="shared" ref="F4:F13" si="0">+E4/D4</f>
        <v>0.73301709449504182</v>
      </c>
      <c r="G4" s="34">
        <v>4214821483.6700001</v>
      </c>
      <c r="H4" s="6">
        <f t="shared" ref="H4:H13" si="1">+G4/D4</f>
        <v>0.72809944645087932</v>
      </c>
      <c r="I4" s="34">
        <v>3956114007</v>
      </c>
      <c r="J4" s="35">
        <f t="shared" ref="J4:J13" si="2">+I4/G4</f>
        <v>0.93861958859412142</v>
      </c>
      <c r="K4" s="18"/>
    </row>
    <row r="5" spans="1:13 16380:16380" ht="34.5" x14ac:dyDescent="0.25">
      <c r="A5" s="17" t="s">
        <v>72</v>
      </c>
      <c r="B5" s="32" t="s">
        <v>108</v>
      </c>
      <c r="C5" s="73" t="s">
        <v>109</v>
      </c>
      <c r="D5" s="33">
        <v>1848303211</v>
      </c>
      <c r="E5" s="33">
        <v>1789566795</v>
      </c>
      <c r="F5" s="6">
        <f t="shared" si="0"/>
        <v>0.96822143918246972</v>
      </c>
      <c r="G5" s="34">
        <v>1789566795</v>
      </c>
      <c r="H5" s="6">
        <f t="shared" si="1"/>
        <v>0.96822143918246972</v>
      </c>
      <c r="I5" s="34">
        <v>1663926025</v>
      </c>
      <c r="J5" s="35">
        <f t="shared" si="2"/>
        <v>0.92979263453533179</v>
      </c>
      <c r="K5" s="19"/>
    </row>
    <row r="6" spans="1:13 16380:16380" ht="46" x14ac:dyDescent="0.25">
      <c r="A6" s="17" t="s">
        <v>75</v>
      </c>
      <c r="B6" s="32" t="s">
        <v>77</v>
      </c>
      <c r="C6" s="73" t="s">
        <v>109</v>
      </c>
      <c r="D6" s="33">
        <v>1901494782</v>
      </c>
      <c r="E6" s="34">
        <v>1351231470</v>
      </c>
      <c r="F6" s="6">
        <f t="shared" si="0"/>
        <v>0.71061539731324908</v>
      </c>
      <c r="G6" s="34">
        <v>1338562470</v>
      </c>
      <c r="H6" s="6">
        <f t="shared" si="1"/>
        <v>0.70395274426790411</v>
      </c>
      <c r="I6" s="34">
        <v>1170132482</v>
      </c>
      <c r="J6" s="35">
        <f t="shared" si="2"/>
        <v>0.87417099181034108</v>
      </c>
      <c r="K6" s="19"/>
    </row>
    <row r="7" spans="1:13 16380:16380" ht="34.5" x14ac:dyDescent="0.25">
      <c r="A7" s="17" t="s">
        <v>78</v>
      </c>
      <c r="B7" s="32" t="s">
        <v>80</v>
      </c>
      <c r="C7" s="73" t="s">
        <v>107</v>
      </c>
      <c r="D7" s="33">
        <v>1905200000</v>
      </c>
      <c r="E7" s="34">
        <v>1269952965</v>
      </c>
      <c r="F7" s="6">
        <f t="shared" si="0"/>
        <v>0.66657199506613474</v>
      </c>
      <c r="G7" s="34">
        <v>1256594844</v>
      </c>
      <c r="H7" s="6">
        <f t="shared" si="1"/>
        <v>0.65956059416334245</v>
      </c>
      <c r="I7" s="34">
        <v>1093802116</v>
      </c>
      <c r="J7" s="35">
        <f t="shared" si="2"/>
        <v>0.87044931086793476</v>
      </c>
      <c r="K7" s="19"/>
    </row>
    <row r="8" spans="1:13 16380:16380" ht="34.5" x14ac:dyDescent="0.25">
      <c r="A8" s="17" t="s">
        <v>81</v>
      </c>
      <c r="B8" s="32" t="s">
        <v>83</v>
      </c>
      <c r="C8" s="73" t="s">
        <v>110</v>
      </c>
      <c r="D8" s="33">
        <v>3002406250</v>
      </c>
      <c r="E8" s="34">
        <v>2886384966</v>
      </c>
      <c r="F8" s="6">
        <f t="shared" si="0"/>
        <v>0.96135723338572188</v>
      </c>
      <c r="G8" s="34">
        <v>2625653725</v>
      </c>
      <c r="H8" s="6">
        <f t="shared" si="1"/>
        <v>0.8745164732454177</v>
      </c>
      <c r="I8" s="34">
        <v>1600072382</v>
      </c>
      <c r="J8" s="35">
        <f t="shared" si="2"/>
        <v>0.60939961989846925</v>
      </c>
      <c r="K8" s="19"/>
    </row>
    <row r="9" spans="1:13 16380:16380" ht="23" x14ac:dyDescent="0.25">
      <c r="A9" s="17" t="s">
        <v>84</v>
      </c>
      <c r="B9" s="32" t="s">
        <v>86</v>
      </c>
      <c r="C9" s="73" t="s">
        <v>111</v>
      </c>
      <c r="D9" s="33">
        <v>2884000000</v>
      </c>
      <c r="E9" s="34">
        <v>1881562651</v>
      </c>
      <c r="F9" s="6">
        <f t="shared" si="0"/>
        <v>0.6524142340499306</v>
      </c>
      <c r="G9" s="34">
        <v>1729156099</v>
      </c>
      <c r="H9" s="6">
        <f t="shared" si="1"/>
        <v>0.59956868897364768</v>
      </c>
      <c r="I9" s="34">
        <v>1427229889</v>
      </c>
      <c r="J9" s="35">
        <f t="shared" si="2"/>
        <v>0.82539100421609768</v>
      </c>
      <c r="K9" s="19"/>
      <c r="L9" s="20"/>
    </row>
    <row r="10" spans="1:13 16380:16380" ht="34.5" x14ac:dyDescent="0.25">
      <c r="A10" s="17" t="s">
        <v>87</v>
      </c>
      <c r="B10" s="32" t="s">
        <v>88</v>
      </c>
      <c r="C10" s="73" t="s">
        <v>112</v>
      </c>
      <c r="D10" s="33">
        <v>6032000000</v>
      </c>
      <c r="E10" s="34">
        <v>6008550896.2799997</v>
      </c>
      <c r="F10" s="6">
        <f t="shared" si="0"/>
        <v>0.99611254911803704</v>
      </c>
      <c r="G10" s="34">
        <v>5610153468.9300003</v>
      </c>
      <c r="H10" s="6">
        <f t="shared" si="1"/>
        <v>0.93006523026027854</v>
      </c>
      <c r="I10" s="34">
        <v>2511493547.27</v>
      </c>
      <c r="J10" s="35">
        <f t="shared" si="2"/>
        <v>0.44766931264520399</v>
      </c>
      <c r="K10" s="19"/>
      <c r="XEZ10" s="20">
        <f>SUM(D10:XEY10)</f>
        <v>20162197914.853848</v>
      </c>
    </row>
    <row r="11" spans="1:13 16380:16380" ht="23" x14ac:dyDescent="0.25">
      <c r="A11" s="17" t="s">
        <v>89</v>
      </c>
      <c r="B11" s="32" t="s">
        <v>90</v>
      </c>
      <c r="C11" s="73" t="s">
        <v>112</v>
      </c>
      <c r="D11" s="33">
        <v>871036190</v>
      </c>
      <c r="E11" s="34">
        <v>792373724</v>
      </c>
      <c r="F11" s="6">
        <f t="shared" si="0"/>
        <v>0.9096909325891499</v>
      </c>
      <c r="G11" s="34">
        <v>693890123</v>
      </c>
      <c r="H11" s="6">
        <f t="shared" si="1"/>
        <v>0.7966260540793374</v>
      </c>
      <c r="I11" s="34">
        <v>562045635</v>
      </c>
      <c r="J11" s="35">
        <f t="shared" si="2"/>
        <v>0.80999226876154862</v>
      </c>
      <c r="K11" s="19"/>
    </row>
    <row r="12" spans="1:13 16380:16380" ht="28.5" customHeight="1" x14ac:dyDescent="0.25">
      <c r="A12" s="17" t="s">
        <v>120</v>
      </c>
      <c r="B12" s="32" t="s">
        <v>121</v>
      </c>
      <c r="C12" s="73" t="s">
        <v>111</v>
      </c>
      <c r="D12" s="33">
        <v>19912760380</v>
      </c>
      <c r="E12" s="34">
        <v>99750000</v>
      </c>
      <c r="F12" s="6">
        <f t="shared" si="0"/>
        <v>5.0093506925432104E-3</v>
      </c>
      <c r="G12" s="34">
        <v>99750000</v>
      </c>
      <c r="H12" s="6">
        <f t="shared" si="1"/>
        <v>5.0093506925432104E-3</v>
      </c>
      <c r="I12" s="34">
        <v>92783333</v>
      </c>
      <c r="J12" s="35">
        <f t="shared" si="2"/>
        <v>0.93015872681704259</v>
      </c>
      <c r="K12" s="19"/>
    </row>
    <row r="13" spans="1:13 16380:16380" s="24" customFormat="1" ht="12" thickBot="1" x14ac:dyDescent="0.3">
      <c r="A13" s="60"/>
      <c r="B13" s="61"/>
      <c r="C13" s="37"/>
      <c r="D13" s="21">
        <f>SUM(D4:D12)</f>
        <v>44146000000</v>
      </c>
      <c r="E13" s="21">
        <f>SUM(E4:E12)</f>
        <v>20322662227.950001</v>
      </c>
      <c r="F13" s="22">
        <f t="shared" si="0"/>
        <v>0.46035115815589184</v>
      </c>
      <c r="G13" s="21">
        <f>SUM(G4:G12)</f>
        <v>19358149008.599998</v>
      </c>
      <c r="H13" s="22">
        <f t="shared" si="1"/>
        <v>0.43850289966474876</v>
      </c>
      <c r="I13" s="21">
        <f>SUM(I4:I12)</f>
        <v>14077599416.27</v>
      </c>
      <c r="J13" s="23">
        <f t="shared" si="2"/>
        <v>0.72721825883331737</v>
      </c>
    </row>
    <row r="16" spans="1:13 16380:16380" x14ac:dyDescent="0.25">
      <c r="I16" s="20"/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opLeftCell="T29" zoomScaleNormal="100" workbookViewId="0">
      <selection activeCell="AA30" sqref="AA30"/>
    </sheetView>
  </sheetViews>
  <sheetFormatPr baseColWidth="10" defaultRowHeight="30" customHeight="1" x14ac:dyDescent="0.35"/>
  <cols>
    <col min="1" max="1" width="13.453125" customWidth="1"/>
    <col min="2" max="2" width="10.54296875" customWidth="1"/>
    <col min="3" max="3" width="12.81640625" customWidth="1"/>
    <col min="4" max="11" width="5.36328125" hidden="1" customWidth="1"/>
    <col min="12" max="12" width="7" hidden="1" customWidth="1"/>
    <col min="13" max="13" width="9.6328125" hidden="1" customWidth="1"/>
    <col min="14" max="14" width="8.08984375" hidden="1" customWidth="1"/>
    <col min="15" max="15" width="9.6328125" hidden="1" customWidth="1"/>
    <col min="16" max="16" width="27.6328125" hidden="1" customWidth="1"/>
    <col min="17" max="27" width="18.90625" customWidth="1"/>
    <col min="28" max="28" width="0" hidden="1" customWidth="1"/>
    <col min="29" max="29" width="6.453125" customWidth="1"/>
  </cols>
  <sheetData>
    <row r="1" spans="1:27" ht="14.5" x14ac:dyDescent="0.35">
      <c r="A1" s="46" t="s">
        <v>0</v>
      </c>
      <c r="B1" s="46">
        <v>2021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  <c r="L1" s="47" t="s">
        <v>1</v>
      </c>
      <c r="M1" s="47" t="s">
        <v>1</v>
      </c>
      <c r="N1" s="47" t="s">
        <v>1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7" t="s">
        <v>1</v>
      </c>
    </row>
    <row r="2" spans="1:27" ht="14.5" x14ac:dyDescent="0.35">
      <c r="A2" s="46" t="s">
        <v>117</v>
      </c>
      <c r="B2" s="46" t="s">
        <v>118</v>
      </c>
      <c r="C2" s="47" t="s">
        <v>1</v>
      </c>
      <c r="D2" s="47" t="s">
        <v>1</v>
      </c>
      <c r="E2" s="47" t="s">
        <v>1</v>
      </c>
      <c r="F2" s="47" t="s">
        <v>1</v>
      </c>
      <c r="G2" s="47" t="s">
        <v>1</v>
      </c>
      <c r="H2" s="47" t="s">
        <v>1</v>
      </c>
      <c r="I2" s="47" t="s">
        <v>1</v>
      </c>
      <c r="J2" s="47" t="s">
        <v>1</v>
      </c>
      <c r="K2" s="47" t="s">
        <v>1</v>
      </c>
      <c r="L2" s="47" t="s">
        <v>1</v>
      </c>
      <c r="M2" s="47" t="s">
        <v>1</v>
      </c>
      <c r="N2" s="47" t="s">
        <v>1</v>
      </c>
      <c r="O2" s="47" t="s">
        <v>1</v>
      </c>
      <c r="P2" s="47" t="s">
        <v>1</v>
      </c>
      <c r="Q2" s="47" t="s">
        <v>1</v>
      </c>
      <c r="R2" s="47" t="s">
        <v>1</v>
      </c>
      <c r="S2" s="47" t="s">
        <v>1</v>
      </c>
      <c r="T2" s="47" t="s">
        <v>1</v>
      </c>
      <c r="U2" s="47" t="s">
        <v>1</v>
      </c>
      <c r="V2" s="47" t="s">
        <v>1</v>
      </c>
      <c r="W2" s="47" t="s">
        <v>1</v>
      </c>
      <c r="X2" s="47" t="s">
        <v>1</v>
      </c>
      <c r="Y2" s="47" t="s">
        <v>1</v>
      </c>
      <c r="Z2" s="47" t="s">
        <v>1</v>
      </c>
      <c r="AA2" s="47" t="s">
        <v>1</v>
      </c>
    </row>
    <row r="3" spans="1:27" ht="14.5" x14ac:dyDescent="0.35">
      <c r="A3" s="46" t="s">
        <v>119</v>
      </c>
      <c r="B3" s="46" t="s">
        <v>128</v>
      </c>
      <c r="C3" s="47" t="s">
        <v>1</v>
      </c>
      <c r="D3" s="47" t="s">
        <v>1</v>
      </c>
      <c r="E3" s="47" t="s">
        <v>1</v>
      </c>
      <c r="F3" s="47" t="s">
        <v>1</v>
      </c>
      <c r="G3" s="47" t="s">
        <v>1</v>
      </c>
      <c r="H3" s="47" t="s">
        <v>1</v>
      </c>
      <c r="I3" s="47" t="s">
        <v>1</v>
      </c>
      <c r="J3" s="47" t="s">
        <v>1</v>
      </c>
      <c r="K3" s="47" t="s">
        <v>1</v>
      </c>
      <c r="L3" s="47" t="s">
        <v>1</v>
      </c>
      <c r="M3" s="47" t="s">
        <v>1</v>
      </c>
      <c r="N3" s="47" t="s">
        <v>1</v>
      </c>
      <c r="O3" s="47" t="s">
        <v>1</v>
      </c>
      <c r="P3" s="47" t="s">
        <v>1</v>
      </c>
      <c r="Q3" s="47" t="s">
        <v>1</v>
      </c>
      <c r="R3" s="47" t="s">
        <v>1</v>
      </c>
      <c r="S3" s="47" t="s">
        <v>1</v>
      </c>
      <c r="T3" s="47" t="s">
        <v>1</v>
      </c>
      <c r="U3" s="47" t="s">
        <v>1</v>
      </c>
      <c r="V3" s="47" t="s">
        <v>1</v>
      </c>
      <c r="W3" s="47" t="s">
        <v>1</v>
      </c>
      <c r="X3" s="47" t="s">
        <v>1</v>
      </c>
      <c r="Y3" s="47" t="s">
        <v>1</v>
      </c>
      <c r="Z3" s="47" t="s">
        <v>1</v>
      </c>
      <c r="AA3" s="47" t="s">
        <v>1</v>
      </c>
    </row>
    <row r="4" spans="1:27" ht="23" x14ac:dyDescent="0.35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70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</row>
    <row r="5" spans="1:27" ht="22.5" customHeight="1" x14ac:dyDescent="0.35">
      <c r="A5" s="48" t="s">
        <v>29</v>
      </c>
      <c r="B5" s="49" t="s">
        <v>123</v>
      </c>
      <c r="C5" s="50" t="s">
        <v>30</v>
      </c>
      <c r="D5" s="48" t="s">
        <v>31</v>
      </c>
      <c r="E5" s="48" t="s">
        <v>32</v>
      </c>
      <c r="F5" s="48" t="s">
        <v>32</v>
      </c>
      <c r="G5" s="48" t="s">
        <v>32</v>
      </c>
      <c r="H5" s="48"/>
      <c r="I5" s="48"/>
      <c r="J5" s="48"/>
      <c r="K5" s="48"/>
      <c r="L5" s="48"/>
      <c r="M5" s="48" t="s">
        <v>33</v>
      </c>
      <c r="N5" s="48" t="s">
        <v>34</v>
      </c>
      <c r="O5" s="48" t="s">
        <v>35</v>
      </c>
      <c r="P5" s="49" t="s">
        <v>36</v>
      </c>
      <c r="Q5" s="51">
        <v>362000000</v>
      </c>
      <c r="R5" s="51">
        <v>0</v>
      </c>
      <c r="S5" s="51">
        <v>0</v>
      </c>
      <c r="T5" s="51">
        <v>362000000</v>
      </c>
      <c r="U5" s="51">
        <v>0</v>
      </c>
      <c r="V5" s="51">
        <v>362000000</v>
      </c>
      <c r="W5" s="51">
        <v>0</v>
      </c>
      <c r="X5" s="51">
        <v>362000000</v>
      </c>
      <c r="Y5" s="51">
        <v>362000000</v>
      </c>
      <c r="Z5" s="51">
        <v>362000000</v>
      </c>
      <c r="AA5" s="51">
        <v>362000000</v>
      </c>
    </row>
    <row r="6" spans="1:27" ht="22.5" customHeight="1" x14ac:dyDescent="0.35">
      <c r="A6" s="48" t="s">
        <v>29</v>
      </c>
      <c r="B6" s="49" t="s">
        <v>123</v>
      </c>
      <c r="C6" s="50" t="s">
        <v>30</v>
      </c>
      <c r="D6" s="48" t="s">
        <v>31</v>
      </c>
      <c r="E6" s="48" t="s">
        <v>32</v>
      </c>
      <c r="F6" s="48" t="s">
        <v>32</v>
      </c>
      <c r="G6" s="48" t="s">
        <v>32</v>
      </c>
      <c r="H6" s="48"/>
      <c r="I6" s="48"/>
      <c r="J6" s="48"/>
      <c r="K6" s="48"/>
      <c r="L6" s="48"/>
      <c r="M6" s="48" t="s">
        <v>33</v>
      </c>
      <c r="N6" s="48" t="s">
        <v>37</v>
      </c>
      <c r="O6" s="48" t="s">
        <v>35</v>
      </c>
      <c r="P6" s="49" t="s">
        <v>36</v>
      </c>
      <c r="Q6" s="51">
        <v>8082000000</v>
      </c>
      <c r="R6" s="51">
        <v>0</v>
      </c>
      <c r="S6" s="51">
        <v>0</v>
      </c>
      <c r="T6" s="51">
        <v>8082000000</v>
      </c>
      <c r="U6" s="51">
        <v>0</v>
      </c>
      <c r="V6" s="51">
        <v>8020016378</v>
      </c>
      <c r="W6" s="51">
        <v>61983622</v>
      </c>
      <c r="X6" s="51">
        <v>8006060590</v>
      </c>
      <c r="Y6" s="51">
        <v>8006060590</v>
      </c>
      <c r="Z6" s="51">
        <v>8006060590</v>
      </c>
      <c r="AA6" s="51">
        <v>8006060590</v>
      </c>
    </row>
    <row r="7" spans="1:27" ht="22.5" customHeight="1" x14ac:dyDescent="0.35">
      <c r="A7" s="48" t="s">
        <v>29</v>
      </c>
      <c r="B7" s="49" t="s">
        <v>123</v>
      </c>
      <c r="C7" s="50" t="s">
        <v>38</v>
      </c>
      <c r="D7" s="48" t="s">
        <v>31</v>
      </c>
      <c r="E7" s="48" t="s">
        <v>32</v>
      </c>
      <c r="F7" s="48" t="s">
        <v>32</v>
      </c>
      <c r="G7" s="48" t="s">
        <v>39</v>
      </c>
      <c r="H7" s="48"/>
      <c r="I7" s="48"/>
      <c r="J7" s="48"/>
      <c r="K7" s="48"/>
      <c r="L7" s="48"/>
      <c r="M7" s="48" t="s">
        <v>33</v>
      </c>
      <c r="N7" s="48" t="s">
        <v>34</v>
      </c>
      <c r="O7" s="48" t="s">
        <v>35</v>
      </c>
      <c r="P7" s="49" t="s">
        <v>40</v>
      </c>
      <c r="Q7" s="51">
        <v>1401000000</v>
      </c>
      <c r="R7" s="51">
        <v>0</v>
      </c>
      <c r="S7" s="51">
        <v>0</v>
      </c>
      <c r="T7" s="51">
        <v>1401000000</v>
      </c>
      <c r="U7" s="51">
        <v>0</v>
      </c>
      <c r="V7" s="51">
        <v>1324603546</v>
      </c>
      <c r="W7" s="51">
        <v>76396454</v>
      </c>
      <c r="X7" s="51">
        <v>1324603546</v>
      </c>
      <c r="Y7" s="51">
        <v>1324603546</v>
      </c>
      <c r="Z7" s="51">
        <v>1324603546</v>
      </c>
      <c r="AA7" s="51">
        <v>1324603546</v>
      </c>
    </row>
    <row r="8" spans="1:27" ht="22.5" customHeight="1" x14ac:dyDescent="0.35">
      <c r="A8" s="48" t="s">
        <v>29</v>
      </c>
      <c r="B8" s="49" t="s">
        <v>123</v>
      </c>
      <c r="C8" s="50" t="s">
        <v>38</v>
      </c>
      <c r="D8" s="48" t="s">
        <v>31</v>
      </c>
      <c r="E8" s="48" t="s">
        <v>32</v>
      </c>
      <c r="F8" s="48" t="s">
        <v>32</v>
      </c>
      <c r="G8" s="48" t="s">
        <v>39</v>
      </c>
      <c r="H8" s="48"/>
      <c r="I8" s="48"/>
      <c r="J8" s="48"/>
      <c r="K8" s="48"/>
      <c r="L8" s="48"/>
      <c r="M8" s="48" t="s">
        <v>33</v>
      </c>
      <c r="N8" s="48" t="s">
        <v>37</v>
      </c>
      <c r="O8" s="48" t="s">
        <v>35</v>
      </c>
      <c r="P8" s="49" t="s">
        <v>40</v>
      </c>
      <c r="Q8" s="51">
        <v>1713000000</v>
      </c>
      <c r="R8" s="51">
        <v>0</v>
      </c>
      <c r="S8" s="51">
        <v>0</v>
      </c>
      <c r="T8" s="51">
        <v>1713000000</v>
      </c>
      <c r="U8" s="51">
        <v>0</v>
      </c>
      <c r="V8" s="51">
        <v>1671169031</v>
      </c>
      <c r="W8" s="51">
        <v>41830969</v>
      </c>
      <c r="X8" s="51">
        <v>1671169031</v>
      </c>
      <c r="Y8" s="51">
        <v>1671169031</v>
      </c>
      <c r="Z8" s="51">
        <v>1671169031</v>
      </c>
      <c r="AA8" s="51">
        <v>1671169031</v>
      </c>
    </row>
    <row r="9" spans="1:27" ht="33.75" customHeight="1" x14ac:dyDescent="0.35">
      <c r="A9" s="48" t="s">
        <v>29</v>
      </c>
      <c r="B9" s="49" t="s">
        <v>123</v>
      </c>
      <c r="C9" s="50" t="s">
        <v>41</v>
      </c>
      <c r="D9" s="48" t="s">
        <v>31</v>
      </c>
      <c r="E9" s="48" t="s">
        <v>32</v>
      </c>
      <c r="F9" s="48" t="s">
        <v>32</v>
      </c>
      <c r="G9" s="48" t="s">
        <v>42</v>
      </c>
      <c r="H9" s="48"/>
      <c r="I9" s="48"/>
      <c r="J9" s="48"/>
      <c r="K9" s="48"/>
      <c r="L9" s="48"/>
      <c r="M9" s="48" t="s">
        <v>33</v>
      </c>
      <c r="N9" s="48" t="s">
        <v>34</v>
      </c>
      <c r="O9" s="48" t="s">
        <v>35</v>
      </c>
      <c r="P9" s="49" t="s">
        <v>43</v>
      </c>
      <c r="Q9" s="51">
        <v>784000000</v>
      </c>
      <c r="R9" s="51">
        <v>0</v>
      </c>
      <c r="S9" s="51">
        <v>0</v>
      </c>
      <c r="T9" s="51">
        <v>784000000</v>
      </c>
      <c r="U9" s="51">
        <v>0</v>
      </c>
      <c r="V9" s="51">
        <v>784000000</v>
      </c>
      <c r="W9" s="51">
        <v>0</v>
      </c>
      <c r="X9" s="51">
        <v>781217644</v>
      </c>
      <c r="Y9" s="51">
        <v>781217644</v>
      </c>
      <c r="Z9" s="51">
        <v>781217644</v>
      </c>
      <c r="AA9" s="51">
        <v>781217644</v>
      </c>
    </row>
    <row r="10" spans="1:27" ht="33.75" customHeight="1" x14ac:dyDescent="0.35">
      <c r="A10" s="48" t="s">
        <v>29</v>
      </c>
      <c r="B10" s="49" t="s">
        <v>123</v>
      </c>
      <c r="C10" s="50" t="s">
        <v>41</v>
      </c>
      <c r="D10" s="48" t="s">
        <v>31</v>
      </c>
      <c r="E10" s="48" t="s">
        <v>32</v>
      </c>
      <c r="F10" s="48" t="s">
        <v>32</v>
      </c>
      <c r="G10" s="48" t="s">
        <v>42</v>
      </c>
      <c r="H10" s="48"/>
      <c r="I10" s="48"/>
      <c r="J10" s="48"/>
      <c r="K10" s="48"/>
      <c r="L10" s="48"/>
      <c r="M10" s="48" t="s">
        <v>33</v>
      </c>
      <c r="N10" s="48" t="s">
        <v>37</v>
      </c>
      <c r="O10" s="48" t="s">
        <v>35</v>
      </c>
      <c r="P10" s="49" t="s">
        <v>43</v>
      </c>
      <c r="Q10" s="51">
        <v>657000000</v>
      </c>
      <c r="R10" s="51">
        <v>0</v>
      </c>
      <c r="S10" s="51">
        <v>0</v>
      </c>
      <c r="T10" s="51">
        <v>657000000</v>
      </c>
      <c r="U10" s="51">
        <v>0</v>
      </c>
      <c r="V10" s="51">
        <v>630044753</v>
      </c>
      <c r="W10" s="51">
        <v>26955247</v>
      </c>
      <c r="X10" s="51">
        <v>487272754</v>
      </c>
      <c r="Y10" s="51">
        <v>487272754</v>
      </c>
      <c r="Z10" s="51">
        <v>487272754</v>
      </c>
      <c r="AA10" s="51">
        <v>487272754</v>
      </c>
    </row>
    <row r="11" spans="1:27" ht="33.75" customHeight="1" x14ac:dyDescent="0.35">
      <c r="A11" s="48" t="s">
        <v>29</v>
      </c>
      <c r="B11" s="49" t="s">
        <v>123</v>
      </c>
      <c r="C11" s="50" t="s">
        <v>44</v>
      </c>
      <c r="D11" s="48" t="s">
        <v>31</v>
      </c>
      <c r="E11" s="48" t="s">
        <v>32</v>
      </c>
      <c r="F11" s="48" t="s">
        <v>32</v>
      </c>
      <c r="G11" s="48" t="s">
        <v>45</v>
      </c>
      <c r="H11" s="48"/>
      <c r="I11" s="48"/>
      <c r="J11" s="48"/>
      <c r="K11" s="48"/>
      <c r="L11" s="48"/>
      <c r="M11" s="48" t="s">
        <v>33</v>
      </c>
      <c r="N11" s="48" t="s">
        <v>37</v>
      </c>
      <c r="O11" s="48" t="s">
        <v>35</v>
      </c>
      <c r="P11" s="49" t="s">
        <v>46</v>
      </c>
      <c r="Q11" s="51">
        <v>313000000</v>
      </c>
      <c r="R11" s="51">
        <v>0</v>
      </c>
      <c r="S11" s="51">
        <v>0</v>
      </c>
      <c r="T11" s="51">
        <v>313000000</v>
      </c>
      <c r="U11" s="51">
        <v>313000000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</row>
    <row r="12" spans="1:27" ht="22.5" customHeight="1" x14ac:dyDescent="0.35">
      <c r="A12" s="48" t="s">
        <v>29</v>
      </c>
      <c r="B12" s="49" t="s">
        <v>123</v>
      </c>
      <c r="C12" s="50" t="s">
        <v>47</v>
      </c>
      <c r="D12" s="48" t="s">
        <v>31</v>
      </c>
      <c r="E12" s="48" t="s">
        <v>39</v>
      </c>
      <c r="F12" s="48" t="s">
        <v>32</v>
      </c>
      <c r="G12" s="48"/>
      <c r="H12" s="48"/>
      <c r="I12" s="48"/>
      <c r="J12" s="48"/>
      <c r="K12" s="48"/>
      <c r="L12" s="48"/>
      <c r="M12" s="48" t="s">
        <v>33</v>
      </c>
      <c r="N12" s="48" t="s">
        <v>37</v>
      </c>
      <c r="O12" s="48" t="s">
        <v>35</v>
      </c>
      <c r="P12" s="49" t="s">
        <v>48</v>
      </c>
      <c r="Q12" s="51">
        <v>213000000</v>
      </c>
      <c r="R12" s="51">
        <v>0</v>
      </c>
      <c r="S12" s="51">
        <v>0</v>
      </c>
      <c r="T12" s="51">
        <v>213000000</v>
      </c>
      <c r="U12" s="51">
        <v>0</v>
      </c>
      <c r="V12" s="51">
        <v>213000000</v>
      </c>
      <c r="W12" s="51">
        <v>0</v>
      </c>
      <c r="X12" s="51">
        <v>212899997</v>
      </c>
      <c r="Y12" s="51">
        <v>0</v>
      </c>
      <c r="Z12" s="51">
        <v>0</v>
      </c>
      <c r="AA12" s="51">
        <v>0</v>
      </c>
    </row>
    <row r="13" spans="1:27" ht="22.5" customHeight="1" x14ac:dyDescent="0.35">
      <c r="A13" s="48" t="s">
        <v>29</v>
      </c>
      <c r="B13" s="49" t="s">
        <v>123</v>
      </c>
      <c r="C13" s="50" t="s">
        <v>49</v>
      </c>
      <c r="D13" s="48" t="s">
        <v>31</v>
      </c>
      <c r="E13" s="48" t="s">
        <v>39</v>
      </c>
      <c r="F13" s="48" t="s">
        <v>39</v>
      </c>
      <c r="G13" s="48"/>
      <c r="H13" s="48"/>
      <c r="I13" s="48"/>
      <c r="J13" s="48"/>
      <c r="K13" s="48"/>
      <c r="L13" s="48"/>
      <c r="M13" s="48" t="s">
        <v>33</v>
      </c>
      <c r="N13" s="48" t="s">
        <v>37</v>
      </c>
      <c r="O13" s="48" t="s">
        <v>35</v>
      </c>
      <c r="P13" s="49" t="s">
        <v>50</v>
      </c>
      <c r="Q13" s="51">
        <v>2629000000</v>
      </c>
      <c r="R13" s="51">
        <v>0</v>
      </c>
      <c r="S13" s="51">
        <v>0</v>
      </c>
      <c r="T13" s="51">
        <v>2629000000</v>
      </c>
      <c r="U13" s="51">
        <v>0</v>
      </c>
      <c r="V13" s="51">
        <v>2520614476.4400001</v>
      </c>
      <c r="W13" s="51">
        <v>108385523.56</v>
      </c>
      <c r="X13" s="51">
        <v>2352773832.46</v>
      </c>
      <c r="Y13" s="51">
        <v>2102580568.1700001</v>
      </c>
      <c r="Z13" s="51">
        <v>2075661506.5599999</v>
      </c>
      <c r="AA13" s="51">
        <v>2075661506.5599999</v>
      </c>
    </row>
    <row r="14" spans="1:27" ht="31.5" x14ac:dyDescent="0.35">
      <c r="A14" s="48" t="s">
        <v>29</v>
      </c>
      <c r="B14" s="49" t="s">
        <v>123</v>
      </c>
      <c r="C14" s="50" t="s">
        <v>51</v>
      </c>
      <c r="D14" s="48" t="s">
        <v>31</v>
      </c>
      <c r="E14" s="48" t="s">
        <v>42</v>
      </c>
      <c r="F14" s="48" t="s">
        <v>42</v>
      </c>
      <c r="G14" s="48" t="s">
        <v>32</v>
      </c>
      <c r="H14" s="48" t="s">
        <v>52</v>
      </c>
      <c r="I14" s="48"/>
      <c r="J14" s="48"/>
      <c r="K14" s="48"/>
      <c r="L14" s="48"/>
      <c r="M14" s="48" t="s">
        <v>33</v>
      </c>
      <c r="N14" s="48" t="s">
        <v>34</v>
      </c>
      <c r="O14" s="48" t="s">
        <v>35</v>
      </c>
      <c r="P14" s="49" t="s">
        <v>53</v>
      </c>
      <c r="Q14" s="51">
        <v>900000000</v>
      </c>
      <c r="R14" s="51">
        <v>0</v>
      </c>
      <c r="S14" s="51">
        <v>110463570</v>
      </c>
      <c r="T14" s="51">
        <v>789536430</v>
      </c>
      <c r="U14" s="51">
        <v>789536430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</row>
    <row r="15" spans="1:27" ht="31.5" x14ac:dyDescent="0.35">
      <c r="A15" s="48" t="s">
        <v>29</v>
      </c>
      <c r="B15" s="49" t="s">
        <v>123</v>
      </c>
      <c r="C15" s="50" t="s">
        <v>54</v>
      </c>
      <c r="D15" s="48" t="s">
        <v>31</v>
      </c>
      <c r="E15" s="48" t="s">
        <v>42</v>
      </c>
      <c r="F15" s="48" t="s">
        <v>45</v>
      </c>
      <c r="G15" s="48" t="s">
        <v>39</v>
      </c>
      <c r="H15" s="48" t="s">
        <v>55</v>
      </c>
      <c r="I15" s="48"/>
      <c r="J15" s="48"/>
      <c r="K15" s="48"/>
      <c r="L15" s="48"/>
      <c r="M15" s="48" t="s">
        <v>33</v>
      </c>
      <c r="N15" s="48" t="s">
        <v>37</v>
      </c>
      <c r="O15" s="48" t="s">
        <v>35</v>
      </c>
      <c r="P15" s="49" t="s">
        <v>56</v>
      </c>
      <c r="Q15" s="51">
        <v>55000000</v>
      </c>
      <c r="R15" s="51">
        <v>0</v>
      </c>
      <c r="S15" s="51">
        <v>0</v>
      </c>
      <c r="T15" s="51">
        <v>55000000</v>
      </c>
      <c r="U15" s="51">
        <v>0</v>
      </c>
      <c r="V15" s="51">
        <v>49553053</v>
      </c>
      <c r="W15" s="51">
        <v>5446947</v>
      </c>
      <c r="X15" s="51">
        <v>15790285</v>
      </c>
      <c r="Y15" s="51">
        <v>15790285</v>
      </c>
      <c r="Z15" s="51">
        <v>15790285</v>
      </c>
      <c r="AA15" s="51">
        <v>15790285</v>
      </c>
    </row>
    <row r="16" spans="1:27" ht="21" x14ac:dyDescent="0.35">
      <c r="A16" s="48" t="s">
        <v>29</v>
      </c>
      <c r="B16" s="49" t="s">
        <v>123</v>
      </c>
      <c r="C16" s="50" t="s">
        <v>57</v>
      </c>
      <c r="D16" s="48" t="s">
        <v>31</v>
      </c>
      <c r="E16" s="48" t="s">
        <v>42</v>
      </c>
      <c r="F16" s="48" t="s">
        <v>58</v>
      </c>
      <c r="G16" s="48" t="s">
        <v>32</v>
      </c>
      <c r="H16" s="48" t="s">
        <v>59</v>
      </c>
      <c r="I16" s="48"/>
      <c r="J16" s="48"/>
      <c r="K16" s="48"/>
      <c r="L16" s="48"/>
      <c r="M16" s="48" t="s">
        <v>33</v>
      </c>
      <c r="N16" s="48" t="s">
        <v>34</v>
      </c>
      <c r="O16" s="48" t="s">
        <v>35</v>
      </c>
      <c r="P16" s="49" t="s">
        <v>60</v>
      </c>
      <c r="Q16" s="51">
        <v>50000000</v>
      </c>
      <c r="R16" s="51">
        <v>0</v>
      </c>
      <c r="S16" s="51">
        <v>0</v>
      </c>
      <c r="T16" s="51">
        <v>50000000</v>
      </c>
      <c r="U16" s="51">
        <v>0</v>
      </c>
      <c r="V16" s="51">
        <v>0</v>
      </c>
      <c r="W16" s="51">
        <v>50000000</v>
      </c>
      <c r="X16" s="51">
        <v>0</v>
      </c>
      <c r="Y16" s="51">
        <v>0</v>
      </c>
      <c r="Z16" s="51">
        <v>0</v>
      </c>
      <c r="AA16" s="51">
        <v>0</v>
      </c>
    </row>
    <row r="17" spans="1:27" ht="22.5" customHeight="1" x14ac:dyDescent="0.35">
      <c r="A17" s="48" t="s">
        <v>29</v>
      </c>
      <c r="B17" s="49" t="s">
        <v>123</v>
      </c>
      <c r="C17" s="50" t="s">
        <v>61</v>
      </c>
      <c r="D17" s="48" t="s">
        <v>31</v>
      </c>
      <c r="E17" s="48" t="s">
        <v>62</v>
      </c>
      <c r="F17" s="48" t="s">
        <v>32</v>
      </c>
      <c r="G17" s="48"/>
      <c r="H17" s="48"/>
      <c r="I17" s="48"/>
      <c r="J17" s="48"/>
      <c r="K17" s="48"/>
      <c r="L17" s="48"/>
      <c r="M17" s="48" t="s">
        <v>33</v>
      </c>
      <c r="N17" s="48" t="s">
        <v>34</v>
      </c>
      <c r="O17" s="48" t="s">
        <v>35</v>
      </c>
      <c r="P17" s="49" t="s">
        <v>63</v>
      </c>
      <c r="Q17" s="51">
        <v>69000000</v>
      </c>
      <c r="R17" s="51">
        <v>0</v>
      </c>
      <c r="S17" s="51">
        <v>0</v>
      </c>
      <c r="T17" s="51">
        <v>69000000</v>
      </c>
      <c r="U17" s="51">
        <v>0</v>
      </c>
      <c r="V17" s="51">
        <v>65470000</v>
      </c>
      <c r="W17" s="51">
        <v>3530000</v>
      </c>
      <c r="X17" s="51">
        <v>65470000</v>
      </c>
      <c r="Y17" s="51">
        <v>65470000</v>
      </c>
      <c r="Z17" s="51">
        <v>65470000</v>
      </c>
      <c r="AA17" s="51">
        <v>65470000</v>
      </c>
    </row>
    <row r="18" spans="1:27" ht="22.5" customHeight="1" x14ac:dyDescent="0.35">
      <c r="A18" s="48" t="s">
        <v>29</v>
      </c>
      <c r="B18" s="49" t="s">
        <v>123</v>
      </c>
      <c r="C18" s="50" t="s">
        <v>126</v>
      </c>
      <c r="D18" s="48" t="s">
        <v>31</v>
      </c>
      <c r="E18" s="48" t="s">
        <v>62</v>
      </c>
      <c r="F18" s="48" t="s">
        <v>39</v>
      </c>
      <c r="G18" s="48"/>
      <c r="H18" s="48"/>
      <c r="I18" s="48"/>
      <c r="J18" s="48"/>
      <c r="K18" s="48"/>
      <c r="L18" s="48"/>
      <c r="M18" s="48" t="s">
        <v>33</v>
      </c>
      <c r="N18" s="48" t="s">
        <v>34</v>
      </c>
      <c r="O18" s="48" t="s">
        <v>35</v>
      </c>
      <c r="P18" s="49" t="s">
        <v>127</v>
      </c>
      <c r="Q18" s="51">
        <v>0</v>
      </c>
      <c r="R18" s="51">
        <v>300000</v>
      </c>
      <c r="S18" s="51">
        <v>0</v>
      </c>
      <c r="T18" s="51">
        <v>300000</v>
      </c>
      <c r="U18" s="51">
        <v>0</v>
      </c>
      <c r="V18" s="51">
        <v>300000</v>
      </c>
      <c r="W18" s="51">
        <v>0</v>
      </c>
      <c r="X18" s="51">
        <v>249383</v>
      </c>
      <c r="Y18" s="51">
        <v>249383</v>
      </c>
      <c r="Z18" s="51">
        <v>249383</v>
      </c>
      <c r="AA18" s="51">
        <v>249383</v>
      </c>
    </row>
    <row r="19" spans="1:27" ht="22.5" customHeight="1" x14ac:dyDescent="0.35">
      <c r="A19" s="48" t="s">
        <v>29</v>
      </c>
      <c r="B19" s="49" t="s">
        <v>123</v>
      </c>
      <c r="C19" s="50" t="s">
        <v>64</v>
      </c>
      <c r="D19" s="48" t="s">
        <v>31</v>
      </c>
      <c r="E19" s="48" t="s">
        <v>62</v>
      </c>
      <c r="F19" s="48" t="s">
        <v>45</v>
      </c>
      <c r="G19" s="48" t="s">
        <v>32</v>
      </c>
      <c r="H19" s="48"/>
      <c r="I19" s="48"/>
      <c r="J19" s="48"/>
      <c r="K19" s="48"/>
      <c r="L19" s="48"/>
      <c r="M19" s="48" t="s">
        <v>33</v>
      </c>
      <c r="N19" s="48" t="s">
        <v>34</v>
      </c>
      <c r="O19" s="48" t="s">
        <v>35</v>
      </c>
      <c r="P19" s="49" t="s">
        <v>65</v>
      </c>
      <c r="Q19" s="51">
        <v>31000000</v>
      </c>
      <c r="R19" s="51">
        <v>110163570</v>
      </c>
      <c r="S19" s="51">
        <v>0</v>
      </c>
      <c r="T19" s="51">
        <v>141163570</v>
      </c>
      <c r="U19" s="51">
        <v>0</v>
      </c>
      <c r="V19" s="51">
        <v>141163570</v>
      </c>
      <c r="W19" s="51">
        <v>0</v>
      </c>
      <c r="X19" s="51">
        <v>141163570</v>
      </c>
      <c r="Y19" s="51">
        <v>141163570</v>
      </c>
      <c r="Z19" s="51">
        <v>141163570</v>
      </c>
      <c r="AA19" s="51">
        <v>141163570</v>
      </c>
    </row>
    <row r="20" spans="1:27" ht="56.25" customHeight="1" x14ac:dyDescent="0.35">
      <c r="A20" s="48" t="s">
        <v>29</v>
      </c>
      <c r="B20" s="49" t="s">
        <v>123</v>
      </c>
      <c r="C20" s="50" t="s">
        <v>66</v>
      </c>
      <c r="D20" s="48" t="s">
        <v>67</v>
      </c>
      <c r="E20" s="48" t="s">
        <v>68</v>
      </c>
      <c r="F20" s="48" t="s">
        <v>69</v>
      </c>
      <c r="G20" s="48" t="s">
        <v>70</v>
      </c>
      <c r="H20" s="48"/>
      <c r="I20" s="48"/>
      <c r="J20" s="48"/>
      <c r="K20" s="48"/>
      <c r="L20" s="48"/>
      <c r="M20" s="48" t="s">
        <v>33</v>
      </c>
      <c r="N20" s="48" t="s">
        <v>34</v>
      </c>
      <c r="O20" s="48" t="s">
        <v>35</v>
      </c>
      <c r="P20" s="49" t="s">
        <v>71</v>
      </c>
      <c r="Q20" s="51">
        <v>991239620</v>
      </c>
      <c r="R20" s="51">
        <v>0</v>
      </c>
      <c r="S20" s="51">
        <v>0</v>
      </c>
      <c r="T20" s="51">
        <v>991239620</v>
      </c>
      <c r="U20" s="51">
        <v>0</v>
      </c>
      <c r="V20" s="51">
        <v>988114194</v>
      </c>
      <c r="W20" s="51">
        <v>3125426</v>
      </c>
      <c r="X20" s="51">
        <v>986964033</v>
      </c>
      <c r="Y20" s="51">
        <v>912594881</v>
      </c>
      <c r="Z20" s="51">
        <v>908675740</v>
      </c>
      <c r="AA20" s="51">
        <v>908675740</v>
      </c>
    </row>
    <row r="21" spans="1:27" ht="56.25" customHeight="1" x14ac:dyDescent="0.35">
      <c r="A21" s="48" t="s">
        <v>29</v>
      </c>
      <c r="B21" s="49" t="s">
        <v>123</v>
      </c>
      <c r="C21" s="50" t="s">
        <v>66</v>
      </c>
      <c r="D21" s="48" t="s">
        <v>67</v>
      </c>
      <c r="E21" s="48" t="s">
        <v>68</v>
      </c>
      <c r="F21" s="48" t="s">
        <v>69</v>
      </c>
      <c r="G21" s="48" t="s">
        <v>70</v>
      </c>
      <c r="H21" s="48"/>
      <c r="I21" s="48"/>
      <c r="J21" s="48"/>
      <c r="K21" s="48"/>
      <c r="L21" s="48"/>
      <c r="M21" s="48" t="s">
        <v>33</v>
      </c>
      <c r="N21" s="48" t="s">
        <v>37</v>
      </c>
      <c r="O21" s="48" t="s">
        <v>35</v>
      </c>
      <c r="P21" s="49" t="s">
        <v>71</v>
      </c>
      <c r="Q21" s="51">
        <v>4797559567</v>
      </c>
      <c r="R21" s="51">
        <v>0</v>
      </c>
      <c r="S21" s="51">
        <v>0</v>
      </c>
      <c r="T21" s="51">
        <v>4797559567</v>
      </c>
      <c r="U21" s="51">
        <v>0</v>
      </c>
      <c r="V21" s="51">
        <v>3255174566.6700001</v>
      </c>
      <c r="W21" s="51">
        <v>1542385000.3299999</v>
      </c>
      <c r="X21" s="51">
        <v>3227857450.6700001</v>
      </c>
      <c r="Y21" s="51">
        <v>3057383016</v>
      </c>
      <c r="Z21" s="51">
        <v>3047438267</v>
      </c>
      <c r="AA21" s="51">
        <v>3047438267</v>
      </c>
    </row>
    <row r="22" spans="1:27" ht="45" customHeight="1" x14ac:dyDescent="0.35">
      <c r="A22" s="48" t="s">
        <v>29</v>
      </c>
      <c r="B22" s="49" t="s">
        <v>123</v>
      </c>
      <c r="C22" s="50" t="s">
        <v>72</v>
      </c>
      <c r="D22" s="48" t="s">
        <v>67</v>
      </c>
      <c r="E22" s="48" t="s">
        <v>68</v>
      </c>
      <c r="F22" s="48" t="s">
        <v>69</v>
      </c>
      <c r="G22" s="48" t="s">
        <v>73</v>
      </c>
      <c r="H22" s="48"/>
      <c r="I22" s="48"/>
      <c r="J22" s="48"/>
      <c r="K22" s="48"/>
      <c r="L22" s="48"/>
      <c r="M22" s="48" t="s">
        <v>33</v>
      </c>
      <c r="N22" s="48" t="s">
        <v>37</v>
      </c>
      <c r="O22" s="48" t="s">
        <v>35</v>
      </c>
      <c r="P22" s="49" t="s">
        <v>74</v>
      </c>
      <c r="Q22" s="51">
        <v>1848303211</v>
      </c>
      <c r="R22" s="51">
        <v>0</v>
      </c>
      <c r="S22" s="51">
        <v>0</v>
      </c>
      <c r="T22" s="51">
        <v>1848303211</v>
      </c>
      <c r="U22" s="51">
        <v>0</v>
      </c>
      <c r="V22" s="51">
        <v>1789566795</v>
      </c>
      <c r="W22" s="51">
        <v>58736416</v>
      </c>
      <c r="X22" s="51">
        <v>1789566795</v>
      </c>
      <c r="Y22" s="51">
        <v>1670458165</v>
      </c>
      <c r="Z22" s="51">
        <v>1663926025</v>
      </c>
      <c r="AA22" s="51">
        <v>1663926025</v>
      </c>
    </row>
    <row r="23" spans="1:27" ht="67.5" customHeight="1" x14ac:dyDescent="0.35">
      <c r="A23" s="48" t="s">
        <v>29</v>
      </c>
      <c r="B23" s="49" t="s">
        <v>123</v>
      </c>
      <c r="C23" s="50" t="s">
        <v>75</v>
      </c>
      <c r="D23" s="48" t="s">
        <v>67</v>
      </c>
      <c r="E23" s="48" t="s">
        <v>68</v>
      </c>
      <c r="F23" s="48" t="s">
        <v>69</v>
      </c>
      <c r="G23" s="48" t="s">
        <v>76</v>
      </c>
      <c r="H23" s="48"/>
      <c r="I23" s="48"/>
      <c r="J23" s="48"/>
      <c r="K23" s="48"/>
      <c r="L23" s="48"/>
      <c r="M23" s="48" t="s">
        <v>33</v>
      </c>
      <c r="N23" s="48" t="s">
        <v>37</v>
      </c>
      <c r="O23" s="48" t="s">
        <v>35</v>
      </c>
      <c r="P23" s="49" t="s">
        <v>77</v>
      </c>
      <c r="Q23" s="51">
        <v>1901494782</v>
      </c>
      <c r="R23" s="51">
        <v>0</v>
      </c>
      <c r="S23" s="51">
        <v>0</v>
      </c>
      <c r="T23" s="51">
        <v>1901494782</v>
      </c>
      <c r="U23" s="51">
        <v>0</v>
      </c>
      <c r="V23" s="51">
        <v>1351231470</v>
      </c>
      <c r="W23" s="51">
        <v>550263312</v>
      </c>
      <c r="X23" s="51">
        <v>1338562470</v>
      </c>
      <c r="Y23" s="51">
        <v>1183841628</v>
      </c>
      <c r="Z23" s="51">
        <v>1170132482</v>
      </c>
      <c r="AA23" s="51">
        <v>1170132482</v>
      </c>
    </row>
    <row r="24" spans="1:27" ht="45" customHeight="1" x14ac:dyDescent="0.35">
      <c r="A24" s="48" t="s">
        <v>29</v>
      </c>
      <c r="B24" s="49" t="s">
        <v>123</v>
      </c>
      <c r="C24" s="50" t="s">
        <v>78</v>
      </c>
      <c r="D24" s="48" t="s">
        <v>67</v>
      </c>
      <c r="E24" s="48" t="s">
        <v>68</v>
      </c>
      <c r="F24" s="48" t="s">
        <v>69</v>
      </c>
      <c r="G24" s="48" t="s">
        <v>79</v>
      </c>
      <c r="H24" s="48"/>
      <c r="I24" s="48"/>
      <c r="J24" s="48"/>
      <c r="K24" s="48"/>
      <c r="L24" s="48"/>
      <c r="M24" s="48" t="s">
        <v>33</v>
      </c>
      <c r="N24" s="48" t="s">
        <v>37</v>
      </c>
      <c r="O24" s="48" t="s">
        <v>35</v>
      </c>
      <c r="P24" s="49" t="s">
        <v>80</v>
      </c>
      <c r="Q24" s="51">
        <v>1905200000</v>
      </c>
      <c r="R24" s="51">
        <v>0</v>
      </c>
      <c r="S24" s="51">
        <v>0</v>
      </c>
      <c r="T24" s="51">
        <v>1905200000</v>
      </c>
      <c r="U24" s="51">
        <v>0</v>
      </c>
      <c r="V24" s="51">
        <v>1269952965</v>
      </c>
      <c r="W24" s="51">
        <v>635247035</v>
      </c>
      <c r="X24" s="51">
        <v>1256594844</v>
      </c>
      <c r="Y24" s="51">
        <v>1106474953</v>
      </c>
      <c r="Z24" s="51">
        <v>1093802116</v>
      </c>
      <c r="AA24" s="51">
        <v>1093802116</v>
      </c>
    </row>
    <row r="25" spans="1:27" ht="56.25" customHeight="1" x14ac:dyDescent="0.35">
      <c r="A25" s="48" t="s">
        <v>29</v>
      </c>
      <c r="B25" s="49" t="s">
        <v>123</v>
      </c>
      <c r="C25" s="50" t="s">
        <v>81</v>
      </c>
      <c r="D25" s="48" t="s">
        <v>67</v>
      </c>
      <c r="E25" s="48" t="s">
        <v>68</v>
      </c>
      <c r="F25" s="48" t="s">
        <v>69</v>
      </c>
      <c r="G25" s="48" t="s">
        <v>82</v>
      </c>
      <c r="H25" s="48"/>
      <c r="I25" s="48"/>
      <c r="J25" s="48"/>
      <c r="K25" s="48"/>
      <c r="L25" s="48"/>
      <c r="M25" s="48" t="s">
        <v>33</v>
      </c>
      <c r="N25" s="48" t="s">
        <v>37</v>
      </c>
      <c r="O25" s="48" t="s">
        <v>35</v>
      </c>
      <c r="P25" s="49" t="s">
        <v>83</v>
      </c>
      <c r="Q25" s="51">
        <v>3002406250</v>
      </c>
      <c r="R25" s="51">
        <v>0</v>
      </c>
      <c r="S25" s="51">
        <v>0</v>
      </c>
      <c r="T25" s="51">
        <v>3002406250</v>
      </c>
      <c r="U25" s="51">
        <v>0</v>
      </c>
      <c r="V25" s="51">
        <v>2886384966</v>
      </c>
      <c r="W25" s="51">
        <v>116021284</v>
      </c>
      <c r="X25" s="51">
        <v>2625653725</v>
      </c>
      <c r="Y25" s="51">
        <v>2378217716</v>
      </c>
      <c r="Z25" s="51">
        <v>1600072382</v>
      </c>
      <c r="AA25" s="51">
        <v>1600072382</v>
      </c>
    </row>
    <row r="26" spans="1:27" ht="33.75" customHeight="1" x14ac:dyDescent="0.35">
      <c r="A26" s="48" t="s">
        <v>29</v>
      </c>
      <c r="B26" s="49" t="s">
        <v>123</v>
      </c>
      <c r="C26" s="50" t="s">
        <v>84</v>
      </c>
      <c r="D26" s="48" t="s">
        <v>67</v>
      </c>
      <c r="E26" s="48" t="s">
        <v>85</v>
      </c>
      <c r="F26" s="48" t="s">
        <v>69</v>
      </c>
      <c r="G26" s="48" t="s">
        <v>70</v>
      </c>
      <c r="H26" s="48"/>
      <c r="I26" s="48"/>
      <c r="J26" s="48"/>
      <c r="K26" s="48"/>
      <c r="L26" s="48"/>
      <c r="M26" s="48" t="s">
        <v>33</v>
      </c>
      <c r="N26" s="48" t="s">
        <v>37</v>
      </c>
      <c r="O26" s="48" t="s">
        <v>35</v>
      </c>
      <c r="P26" s="49" t="s">
        <v>86</v>
      </c>
      <c r="Q26" s="51">
        <v>2884000000</v>
      </c>
      <c r="R26" s="51">
        <v>0</v>
      </c>
      <c r="S26" s="51">
        <v>0</v>
      </c>
      <c r="T26" s="51">
        <v>2884000000</v>
      </c>
      <c r="U26" s="51">
        <v>0</v>
      </c>
      <c r="V26" s="51">
        <v>1881562651</v>
      </c>
      <c r="W26" s="51">
        <v>1002437349</v>
      </c>
      <c r="X26" s="51">
        <v>1729156099</v>
      </c>
      <c r="Y26" s="51">
        <v>1427229889</v>
      </c>
      <c r="Z26" s="51">
        <v>1427229889</v>
      </c>
      <c r="AA26" s="51">
        <v>1427229889</v>
      </c>
    </row>
    <row r="27" spans="1:27" ht="45" customHeight="1" x14ac:dyDescent="0.35">
      <c r="A27" s="48" t="s">
        <v>29</v>
      </c>
      <c r="B27" s="49" t="s">
        <v>123</v>
      </c>
      <c r="C27" s="50" t="s">
        <v>87</v>
      </c>
      <c r="D27" s="48" t="s">
        <v>67</v>
      </c>
      <c r="E27" s="48" t="s">
        <v>85</v>
      </c>
      <c r="F27" s="48" t="s">
        <v>69</v>
      </c>
      <c r="G27" s="48" t="s">
        <v>73</v>
      </c>
      <c r="H27" s="48"/>
      <c r="I27" s="48"/>
      <c r="J27" s="48"/>
      <c r="K27" s="48"/>
      <c r="L27" s="48"/>
      <c r="M27" s="48" t="s">
        <v>33</v>
      </c>
      <c r="N27" s="48" t="s">
        <v>34</v>
      </c>
      <c r="O27" s="48" t="s">
        <v>35</v>
      </c>
      <c r="P27" s="49" t="s">
        <v>88</v>
      </c>
      <c r="Q27" s="51">
        <v>6032000000</v>
      </c>
      <c r="R27" s="51">
        <v>0</v>
      </c>
      <c r="S27" s="51">
        <v>0</v>
      </c>
      <c r="T27" s="51">
        <v>6032000000</v>
      </c>
      <c r="U27" s="51">
        <v>0</v>
      </c>
      <c r="V27" s="51">
        <v>6008550896.2799997</v>
      </c>
      <c r="W27" s="51">
        <v>23449103.719999999</v>
      </c>
      <c r="X27" s="51">
        <v>5610153468.9300003</v>
      </c>
      <c r="Y27" s="51">
        <v>3351463152.79</v>
      </c>
      <c r="Z27" s="51">
        <v>2511493547.27</v>
      </c>
      <c r="AA27" s="51">
        <v>2511493547.27</v>
      </c>
    </row>
    <row r="28" spans="1:27" ht="33.75" customHeight="1" x14ac:dyDescent="0.35">
      <c r="A28" s="48" t="s">
        <v>29</v>
      </c>
      <c r="B28" s="49" t="s">
        <v>123</v>
      </c>
      <c r="C28" s="50" t="s">
        <v>89</v>
      </c>
      <c r="D28" s="48" t="s">
        <v>67</v>
      </c>
      <c r="E28" s="48" t="s">
        <v>85</v>
      </c>
      <c r="F28" s="48" t="s">
        <v>69</v>
      </c>
      <c r="G28" s="48" t="s">
        <v>76</v>
      </c>
      <c r="H28" s="48"/>
      <c r="I28" s="48"/>
      <c r="J28" s="48"/>
      <c r="K28" s="48"/>
      <c r="L28" s="48"/>
      <c r="M28" s="48" t="s">
        <v>33</v>
      </c>
      <c r="N28" s="48" t="s">
        <v>37</v>
      </c>
      <c r="O28" s="48" t="s">
        <v>35</v>
      </c>
      <c r="P28" s="49" t="s">
        <v>90</v>
      </c>
      <c r="Q28" s="51">
        <v>871036190</v>
      </c>
      <c r="R28" s="51">
        <v>0</v>
      </c>
      <c r="S28" s="51">
        <v>0</v>
      </c>
      <c r="T28" s="51">
        <v>871036190</v>
      </c>
      <c r="U28" s="51">
        <v>0</v>
      </c>
      <c r="V28" s="51">
        <v>792373724</v>
      </c>
      <c r="W28" s="51">
        <v>78662466</v>
      </c>
      <c r="X28" s="51">
        <v>693890123</v>
      </c>
      <c r="Y28" s="51">
        <v>581954948</v>
      </c>
      <c r="Z28" s="51">
        <v>562045635</v>
      </c>
      <c r="AA28" s="51">
        <v>562045635</v>
      </c>
    </row>
    <row r="29" spans="1:27" ht="33.75" customHeight="1" x14ac:dyDescent="0.35">
      <c r="A29" s="48" t="s">
        <v>29</v>
      </c>
      <c r="B29" s="49" t="s">
        <v>123</v>
      </c>
      <c r="C29" s="50" t="s">
        <v>120</v>
      </c>
      <c r="D29" s="48" t="s">
        <v>67</v>
      </c>
      <c r="E29" s="48" t="s">
        <v>85</v>
      </c>
      <c r="F29" s="48" t="s">
        <v>69</v>
      </c>
      <c r="G29" s="48" t="s">
        <v>79</v>
      </c>
      <c r="H29" s="48" t="s">
        <v>1</v>
      </c>
      <c r="I29" s="48" t="s">
        <v>1</v>
      </c>
      <c r="J29" s="48" t="s">
        <v>1</v>
      </c>
      <c r="K29" s="48" t="s">
        <v>1</v>
      </c>
      <c r="L29" s="48" t="s">
        <v>1</v>
      </c>
      <c r="M29" s="48" t="s">
        <v>33</v>
      </c>
      <c r="N29" s="48" t="s">
        <v>34</v>
      </c>
      <c r="O29" s="48" t="s">
        <v>35</v>
      </c>
      <c r="P29" s="49" t="s">
        <v>121</v>
      </c>
      <c r="Q29" s="51">
        <v>19912760380</v>
      </c>
      <c r="R29" s="51">
        <v>0</v>
      </c>
      <c r="S29" s="51">
        <v>0</v>
      </c>
      <c r="T29" s="51">
        <v>19912760380</v>
      </c>
      <c r="U29" s="51">
        <v>0</v>
      </c>
      <c r="V29" s="51">
        <v>99750000</v>
      </c>
      <c r="W29" s="51">
        <v>19813010380</v>
      </c>
      <c r="X29" s="51">
        <v>99750000</v>
      </c>
      <c r="Y29" s="51">
        <v>92783333</v>
      </c>
      <c r="Z29" s="51">
        <v>92783333</v>
      </c>
      <c r="AA29" s="51">
        <v>92783333</v>
      </c>
    </row>
    <row r="30" spans="1:27" ht="15" customHeight="1" x14ac:dyDescent="0.35">
      <c r="A30" s="48" t="s">
        <v>1</v>
      </c>
      <c r="B30" s="49" t="s">
        <v>1</v>
      </c>
      <c r="C30" s="50" t="s">
        <v>1</v>
      </c>
      <c r="D30" s="48" t="s">
        <v>1</v>
      </c>
      <c r="E30" s="48" t="s">
        <v>1</v>
      </c>
      <c r="F30" s="48" t="s">
        <v>1</v>
      </c>
      <c r="G30" s="48" t="s">
        <v>1</v>
      </c>
      <c r="H30" s="48" t="s">
        <v>1</v>
      </c>
      <c r="I30" s="48" t="s">
        <v>1</v>
      </c>
      <c r="J30" s="48" t="s">
        <v>1</v>
      </c>
      <c r="K30" s="48" t="s">
        <v>1</v>
      </c>
      <c r="L30" s="48" t="s">
        <v>1</v>
      </c>
      <c r="M30" s="48" t="s">
        <v>1</v>
      </c>
      <c r="N30" s="48" t="s">
        <v>1</v>
      </c>
      <c r="O30" s="48" t="s">
        <v>1</v>
      </c>
      <c r="P30" s="49" t="s">
        <v>1</v>
      </c>
      <c r="Q30" s="51">
        <v>61405000000</v>
      </c>
      <c r="R30" s="51">
        <v>110463570</v>
      </c>
      <c r="S30" s="51">
        <v>110463570</v>
      </c>
      <c r="T30" s="51">
        <v>61405000000</v>
      </c>
      <c r="U30" s="51">
        <v>1102536430</v>
      </c>
      <c r="V30" s="51">
        <v>36104597035.389999</v>
      </c>
      <c r="W30" s="51">
        <v>24197866534.610001</v>
      </c>
      <c r="X30" s="51">
        <v>34778819641.059998</v>
      </c>
      <c r="Y30" s="51">
        <v>30719979052.959999</v>
      </c>
      <c r="Z30" s="51">
        <v>29008257725.830002</v>
      </c>
      <c r="AA30" s="51">
        <v>29008257725.830002</v>
      </c>
    </row>
    <row r="31" spans="1:27" ht="0" hidden="1" customHeight="1" x14ac:dyDescent="0.35">
      <c r="A31" s="48" t="s">
        <v>1</v>
      </c>
      <c r="B31" s="71" t="s">
        <v>1</v>
      </c>
      <c r="C31" s="50" t="s">
        <v>1</v>
      </c>
      <c r="D31" s="48" t="s">
        <v>1</v>
      </c>
      <c r="E31" s="48" t="s">
        <v>1</v>
      </c>
      <c r="F31" s="48" t="s">
        <v>1</v>
      </c>
      <c r="G31" s="48" t="s">
        <v>1</v>
      </c>
      <c r="H31" s="48" t="s">
        <v>1</v>
      </c>
      <c r="I31" s="48" t="s">
        <v>1</v>
      </c>
      <c r="J31" s="48" t="s">
        <v>1</v>
      </c>
      <c r="K31" s="48" t="s">
        <v>1</v>
      </c>
      <c r="L31" s="48" t="s">
        <v>1</v>
      </c>
      <c r="M31" s="48" t="s">
        <v>1</v>
      </c>
      <c r="N31" s="48" t="s">
        <v>1</v>
      </c>
      <c r="O31" s="48" t="s">
        <v>1</v>
      </c>
      <c r="P31" s="49" t="s">
        <v>1</v>
      </c>
      <c r="Q31" s="72" t="s">
        <v>1</v>
      </c>
      <c r="R31" s="72" t="s">
        <v>1</v>
      </c>
      <c r="S31" s="72" t="s">
        <v>1</v>
      </c>
      <c r="T31" s="72" t="s">
        <v>1</v>
      </c>
      <c r="U31" s="72" t="s">
        <v>1</v>
      </c>
      <c r="V31" s="72" t="s">
        <v>1</v>
      </c>
      <c r="W31" s="72" t="s">
        <v>1</v>
      </c>
      <c r="X31" s="72" t="s">
        <v>1</v>
      </c>
      <c r="Y31" s="72" t="s">
        <v>1</v>
      </c>
      <c r="Z31" s="72" t="s">
        <v>1</v>
      </c>
      <c r="AA31" s="72" t="s">
        <v>1</v>
      </c>
    </row>
    <row r="32" spans="1:27" ht="12" customHeight="1" x14ac:dyDescent="0.35"/>
  </sheetData>
  <autoFilter ref="A4:AB31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topLeftCell="C1" zoomScale="142" zoomScaleNormal="142" workbookViewId="0">
      <selection activeCell="G10" sqref="G10"/>
    </sheetView>
  </sheetViews>
  <sheetFormatPr baseColWidth="10" defaultRowHeight="14.5" x14ac:dyDescent="0.35"/>
  <cols>
    <col min="2" max="2" width="19.54296875" customWidth="1"/>
    <col min="3" max="3" width="14.54296875" customWidth="1"/>
    <col min="4" max="4" width="15.1796875" customWidth="1"/>
    <col min="6" max="6" width="16.81640625" customWidth="1"/>
    <col min="8" max="8" width="14" customWidth="1"/>
  </cols>
  <sheetData>
    <row r="2" spans="2:9" x14ac:dyDescent="0.35">
      <c r="B2" s="67" t="s">
        <v>122</v>
      </c>
      <c r="C2" s="68"/>
      <c r="D2" s="68"/>
      <c r="E2" s="68"/>
      <c r="F2" s="68"/>
      <c r="G2" s="68"/>
      <c r="H2" s="68"/>
      <c r="I2" s="69"/>
    </row>
    <row r="3" spans="2:9" ht="26" x14ac:dyDescent="0.35">
      <c r="B3" s="25" t="s">
        <v>113</v>
      </c>
      <c r="C3" s="25" t="s">
        <v>91</v>
      </c>
      <c r="D3" s="2" t="s">
        <v>92</v>
      </c>
      <c r="E3" s="2" t="s">
        <v>93</v>
      </c>
      <c r="F3" s="2" t="s">
        <v>94</v>
      </c>
      <c r="G3" s="2" t="s">
        <v>95</v>
      </c>
      <c r="H3" s="2" t="s">
        <v>96</v>
      </c>
      <c r="I3" s="2" t="s">
        <v>97</v>
      </c>
    </row>
    <row r="4" spans="2:9" x14ac:dyDescent="0.35">
      <c r="B4" s="26" t="s">
        <v>116</v>
      </c>
      <c r="C4" s="27">
        <f>+FUNCIONAMIENTO!B8</f>
        <v>17259000000</v>
      </c>
      <c r="D4" s="27">
        <f>+FUNCIONAMIENTO!C8</f>
        <v>15781934807.440001</v>
      </c>
      <c r="E4" s="28">
        <f>D4/C4</f>
        <v>0.91441768395851442</v>
      </c>
      <c r="F4" s="27">
        <f>+FUNCIONAMIENTO!E8</f>
        <v>15420670632.459999</v>
      </c>
      <c r="G4" s="29">
        <f>+F4/C4</f>
        <v>0.89348575424184473</v>
      </c>
      <c r="H4" s="27">
        <f>+FUNCIONAMIENTO!G8</f>
        <v>14930658309.559999</v>
      </c>
      <c r="I4" s="29">
        <f>+H4/F4</f>
        <v>0.96822366973661056</v>
      </c>
    </row>
    <row r="5" spans="2:9" x14ac:dyDescent="0.35">
      <c r="B5" s="26" t="s">
        <v>114</v>
      </c>
      <c r="C5" s="27">
        <f>+INVERSIÓN!D13</f>
        <v>44146000000</v>
      </c>
      <c r="D5" s="30">
        <f>+INVERSIÓN!E13</f>
        <v>20322662227.950001</v>
      </c>
      <c r="E5" s="28">
        <f>D5/C5</f>
        <v>0.46035115815589184</v>
      </c>
      <c r="F5" s="30">
        <f>+INVERSIÓN!G13</f>
        <v>19358149008.599998</v>
      </c>
      <c r="G5" s="29">
        <f>+F5/C5</f>
        <v>0.43850289966474876</v>
      </c>
      <c r="H5" s="30">
        <f>+INVERSIÓN!I13</f>
        <v>14077599416.27</v>
      </c>
      <c r="I5" s="29">
        <f>+H5/F5</f>
        <v>0.72721825883331737</v>
      </c>
    </row>
    <row r="6" spans="2:9" x14ac:dyDescent="0.35">
      <c r="B6" s="26" t="s">
        <v>115</v>
      </c>
      <c r="C6" s="27">
        <f>SUM(C4:C5)</f>
        <v>61405000000</v>
      </c>
      <c r="D6" s="31">
        <f>SUM(D4:D5)</f>
        <v>36104597035.389999</v>
      </c>
      <c r="E6" s="28">
        <f>D6/C6</f>
        <v>0.587974872329452</v>
      </c>
      <c r="F6" s="31">
        <f>SUM(F4:F5)</f>
        <v>34778819641.059998</v>
      </c>
      <c r="G6" s="56">
        <f>+F6/C6</f>
        <v>0.56638416482468845</v>
      </c>
      <c r="H6" s="31">
        <f>SUM(H4:H5)</f>
        <v>29008257725.830002</v>
      </c>
      <c r="I6" s="29">
        <f>+H6/F6</f>
        <v>0.83407827020048575</v>
      </c>
    </row>
    <row r="9" spans="2:9" x14ac:dyDescent="0.35">
      <c r="F9" s="39"/>
    </row>
    <row r="11" spans="2:9" x14ac:dyDescent="0.35">
      <c r="G11" s="74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FUNCIONAMIENTO</vt:lpstr>
      <vt:lpstr>INVERSIÓN</vt:lpstr>
      <vt:lpstr>EJECUCIÓN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2022-05-30T21:34:24Z</dcterms:modified>
</cp:coreProperties>
</file>