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0\EJECUCIÓN PRESUPUESTAL\ENERO\"/>
    </mc:Choice>
  </mc:AlternateContent>
  <bookViews>
    <workbookView xWindow="0" yWindow="0" windowWidth="28800" windowHeight="11400"/>
  </bookViews>
  <sheets>
    <sheet name="FUNCIONAMIENTO" sheetId="3" r:id="rId1"/>
    <sheet name="INVERSIÓN" sheetId="2" r:id="rId2"/>
    <sheet name="REP_EPG034_EjecucionPresupuesta" sheetId="1" r:id="rId3"/>
  </sheets>
  <definedNames>
    <definedName name="_xlnm._FilterDatabase" localSheetId="2" hidden="1">REP_EPG034_EjecucionPresupuesta!$A$4:$AB$29</definedName>
  </definedNames>
  <calcPr calcId="162913"/>
</workbook>
</file>

<file path=xl/calcChain.xml><?xml version="1.0" encoding="utf-8"?>
<calcChain xmlns="http://schemas.openxmlformats.org/spreadsheetml/2006/main">
  <c r="R28" i="1" l="1"/>
  <c r="R31" i="1" s="1"/>
  <c r="S28" i="1"/>
  <c r="T28" i="1"/>
  <c r="U28" i="1"/>
  <c r="V28" i="1"/>
  <c r="V31" i="1" s="1"/>
  <c r="W28" i="1"/>
  <c r="W31" i="1" s="1"/>
  <c r="X28" i="1"/>
  <c r="X31" i="1" s="1"/>
  <c r="Y28" i="1"/>
  <c r="Z28" i="1"/>
  <c r="Z31" i="1" s="1"/>
  <c r="AA28" i="1"/>
  <c r="Q28" i="1"/>
  <c r="J11" i="2"/>
  <c r="J10" i="2"/>
  <c r="H10" i="2"/>
  <c r="F10" i="2"/>
  <c r="H9" i="2"/>
  <c r="F9" i="2"/>
  <c r="U35" i="1"/>
  <c r="V35" i="1"/>
  <c r="W35" i="1"/>
  <c r="X35" i="1"/>
  <c r="Y35" i="1"/>
  <c r="Z35" i="1"/>
  <c r="AA35" i="1"/>
  <c r="T35" i="1"/>
  <c r="H7" i="3"/>
  <c r="H8" i="3"/>
  <c r="F7" i="3"/>
  <c r="F8" i="3"/>
  <c r="F9" i="3"/>
  <c r="D7" i="3"/>
  <c r="D8" i="3"/>
  <c r="D9" i="3"/>
  <c r="H6" i="3"/>
  <c r="F6" i="3"/>
  <c r="D6" i="3"/>
  <c r="Q31" i="1"/>
  <c r="S31" i="1"/>
  <c r="T31" i="1"/>
  <c r="U31" i="1"/>
  <c r="Y31" i="1"/>
  <c r="AA31" i="1"/>
  <c r="G10" i="3"/>
  <c r="E10" i="3"/>
  <c r="C10" i="3"/>
  <c r="B10" i="3"/>
  <c r="I14" i="2"/>
  <c r="G14" i="2"/>
  <c r="E14" i="2"/>
  <c r="D14" i="2"/>
  <c r="J13" i="2"/>
  <c r="H13" i="2"/>
  <c r="F13" i="2"/>
  <c r="J12" i="2"/>
  <c r="H12" i="2"/>
  <c r="F12" i="2"/>
  <c r="H11" i="2"/>
  <c r="F11" i="2"/>
  <c r="H8" i="2"/>
  <c r="F8" i="2"/>
  <c r="J7" i="2"/>
  <c r="H7" i="2"/>
  <c r="F7" i="2"/>
  <c r="J6" i="2"/>
  <c r="H6" i="2"/>
  <c r="F6" i="2"/>
  <c r="XFD12" i="2" l="1"/>
  <c r="J14" i="2"/>
  <c r="F14" i="2"/>
  <c r="H14" i="2"/>
  <c r="F10" i="3"/>
  <c r="H10" i="3"/>
  <c r="D10" i="3"/>
</calcChain>
</file>

<file path=xl/sharedStrings.xml><?xml version="1.0" encoding="utf-8"?>
<sst xmlns="http://schemas.openxmlformats.org/spreadsheetml/2006/main" count="454" uniqueCount="119">
  <si>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</si>
  <si>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</si>
  <si>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</si>
  <si>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</si>
  <si>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</si>
  <si>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</si>
  <si>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</si>
  <si>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</si>
  <si>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</si>
  <si>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</si>
  <si>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</si>
  <si>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</si>
  <si>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</si>
  <si>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</si>
  <si>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</si>
  <si>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</si>
  <si>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</si>
  <si>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</si>
  <si>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</si>
  <si>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</si>
  <si>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</si>
  <si>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</si>
  <si>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</si>
  <si>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</si>
  <si>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</si>
  <si>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</si>
  <si>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</si>
  <si>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</si>
  <si>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</si>
  <si>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</si>
  <si>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</si>
  <si>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</si>
  <si>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</si>
  <si>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</si>
  <si>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</si>
  <si>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</si>
  <si>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</si>
  <si>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</si>
  <si>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</si>
  <si>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</si>
  <si>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</si>
  <si>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</si>
  <si>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</si>
  <si>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</si>
  <si>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</si>
  <si>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</si>
  <si>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</si>
  <si>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</si>
  <si>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</si>
  <si>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</si>
  <si>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</si>
  <si>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</si>
  <si>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</si>
  <si>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</si>
  <si>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</si>
  <si>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</si>
  <si>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</si>
  <si>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</si>
  <si>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</si>
  <si>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</si>
  <si>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</si>
  <si>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</si>
  <si>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</si>
  <si>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</si>
  <si>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</si>
  <si>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</si>
  <si>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</si>
  <si>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</si>
  <si>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</si>
  <si>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</si>
  <si>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</si>
  <si>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</si>
  <si>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</si>
  <si>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</si>
  <si>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</si>
  <si>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</si>
  <si>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</si>
  <si>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</si>
  <si>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</si>
  <si>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</si>
  <si>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</si>
  <si>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</si>
  <si>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</si>
  <si>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</si>
  <si>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</si>
  <si>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</si>
  <si>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</si>
  <si>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</si>
  <si>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</si>
  <si>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</si>
  <si>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</si>
  <si>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</si>
  <si>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</si>
  <si>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</si>
  <si>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</si>
  <si>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</si>
  <si>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INFORME DE EJECUCION DEL PRESUPUESTO DE GASTOS E INVERSIONES</t>
  </si>
  <si>
    <t>PROYECTO DE INVERSIÓN</t>
  </si>
  <si>
    <t>LIDER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</si>
  <si>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</si>
  <si>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</si>
  <si>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</si>
  <si>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</si>
  <si>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</si>
  <si>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</si>
  <si>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</si>
  <si>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>DELEGATURA FINANCIERA</t>
  </si>
  <si>
    <t>PREVENCIÓN DE LOS RIESGOS JURÍDICOS Y FINANCIEROS DE LAS ORGANIZACIONES SOLIDARIAS A NIVEL NACIONAL</t>
  </si>
  <si>
    <t>DELEGATURA  ASOCIATIVA</t>
  </si>
  <si>
    <t>SECRETARIA GENERAL</t>
  </si>
  <si>
    <t>PLANEACIÓN Y SISTEMAS</t>
  </si>
  <si>
    <t>SUPERINTENDENCIA DE LA ECONOMÍA SOLIDARIA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</si>
  <si>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</si>
  <si>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</si>
  <si>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</si>
  <si>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</si>
  <si>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GASTOS DE FUNCIONAMIENTO -  31 DE ENERO DE 2020</t>
  </si>
  <si>
    <t>DESPACHO</t>
  </si>
  <si>
    <t>INVERSIÓN - 31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</si>
</sst>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[$-1240A]&quot;$&quot;\ #,##0.00;\(&quot;$&quot;\ #,##0.00\)"/>
    <numFmt numFmtId="166" formatCode="#,###,,"/>
    <numFmt numFmtId="167" formatCode="_-[$$-240A]\ * #,##0.00_-;\-[$$-240A]\ * #,##0.00_-;_-[$$-240A]\ * &quot;-&quot;??_-;_-@_-"/>
    <numFmt numFmtId="168" formatCode="_-* #,##0.00_-;\-* #,##0.00_-;_-* &quot;-&quot;_-;_-@_-"/>
    <numFmt numFmtId="169" formatCode="#,##0,,"/>
    <numFmt numFmtId="170" formatCode="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1" fontId="8" fillId="2" borderId="3" xfId="2" applyFont="1" applyFill="1" applyBorder="1" applyAlignment="1">
      <alignment horizontal="center" vertical="center" wrapText="1"/>
    </xf>
    <xf numFmtId="166" fontId="8" fillId="2" borderId="3" xfId="1" applyNumberFormat="1" applyFont="1" applyFill="1" applyBorder="1" applyAlignment="1">
      <alignment horizontal="center" vertical="center" wrapText="1"/>
    </xf>
    <xf numFmtId="166" fontId="8" fillId="2" borderId="4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1" fontId="7" fillId="0" borderId="6" xfId="2" applyFont="1" applyFill="1" applyBorder="1" applyAlignment="1">
      <alignment horizontal="center" vertical="center" wrapText="1"/>
    </xf>
    <xf numFmtId="41" fontId="7" fillId="0" borderId="6" xfId="2" applyFont="1" applyFill="1" applyBorder="1" applyAlignment="1">
      <alignment vertical="center"/>
    </xf>
    <xf numFmtId="10" fontId="7" fillId="0" borderId="6" xfId="3" applyNumberFormat="1" applyFont="1" applyFill="1" applyBorder="1" applyAlignment="1">
      <alignment horizontal="center" vertical="center"/>
    </xf>
    <xf numFmtId="10" fontId="7" fillId="0" borderId="7" xfId="3" applyNumberFormat="1" applyFont="1" applyFill="1" applyBorder="1" applyAlignment="1">
      <alignment horizontal="center" vertical="center"/>
    </xf>
    <xf numFmtId="167" fontId="0" fillId="0" borderId="0" xfId="0" applyNumberFormat="1" applyFill="1"/>
    <xf numFmtId="41" fontId="7" fillId="0" borderId="0" xfId="2" applyFont="1" applyFill="1"/>
    <xf numFmtId="0" fontId="7" fillId="0" borderId="0" xfId="0" applyFont="1" applyFill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vertical="center"/>
    </xf>
    <xf numFmtId="168" fontId="7" fillId="0" borderId="0" xfId="2" applyNumberFormat="1" applyFont="1" applyFill="1"/>
    <xf numFmtId="41" fontId="7" fillId="0" borderId="0" xfId="0" applyNumberFormat="1" applyFont="1" applyFill="1"/>
    <xf numFmtId="0" fontId="8" fillId="0" borderId="0" xfId="0" applyFont="1" applyFill="1"/>
    <xf numFmtId="41" fontId="8" fillId="0" borderId="0" xfId="0" applyNumberFormat="1" applyFont="1" applyFill="1"/>
    <xf numFmtId="10" fontId="7" fillId="0" borderId="0" xfId="3" applyNumberFormat="1" applyFont="1"/>
    <xf numFmtId="0" fontId="8" fillId="0" borderId="6" xfId="0" applyFont="1" applyBorder="1" applyAlignment="1">
      <alignment horizontal="justify" vertical="top" wrapText="1"/>
    </xf>
    <xf numFmtId="41" fontId="7" fillId="0" borderId="0" xfId="2" applyFont="1" applyAlignment="1">
      <alignment horizontal="center"/>
    </xf>
    <xf numFmtId="0" fontId="10" fillId="0" borderId="0" xfId="0" applyFont="1"/>
    <xf numFmtId="0" fontId="9" fillId="4" borderId="0" xfId="0" applyFont="1" applyFill="1" applyBorder="1" applyAlignment="1">
      <alignment horizontal="center" vertical="center"/>
    </xf>
    <xf numFmtId="41" fontId="10" fillId="0" borderId="6" xfId="2" applyFont="1" applyBorder="1" applyAlignment="1">
      <alignment horizontal="center" vertical="center" wrapText="1"/>
    </xf>
    <xf numFmtId="10" fontId="11" fillId="0" borderId="6" xfId="3" applyNumberFormat="1" applyFont="1" applyBorder="1" applyAlignment="1">
      <alignment horizontal="center" vertical="center"/>
    </xf>
    <xf numFmtId="41" fontId="10" fillId="0" borderId="0" xfId="0" applyNumberFormat="1" applyFont="1"/>
    <xf numFmtId="10" fontId="10" fillId="0" borderId="0" xfId="0" applyNumberFormat="1" applyFont="1"/>
    <xf numFmtId="0" fontId="10" fillId="0" borderId="0" xfId="0" applyFont="1" applyFill="1"/>
    <xf numFmtId="168" fontId="10" fillId="0" borderId="0" xfId="0" applyNumberFormat="1" applyFont="1" applyFill="1"/>
    <xf numFmtId="0" fontId="10" fillId="0" borderId="6" xfId="0" applyFont="1" applyBorder="1" applyAlignment="1">
      <alignment horizontal="justify" vertical="top"/>
    </xf>
    <xf numFmtId="41" fontId="10" fillId="0" borderId="6" xfId="2" applyFont="1" applyFill="1" applyBorder="1" applyAlignment="1">
      <alignment horizontal="center" vertical="center" wrapText="1"/>
    </xf>
    <xf numFmtId="10" fontId="11" fillId="0" borderId="6" xfId="3" applyNumberFormat="1" applyFont="1" applyFill="1" applyBorder="1" applyAlignment="1">
      <alignment horizontal="center" vertical="center"/>
    </xf>
    <xf numFmtId="41" fontId="8" fillId="0" borderId="9" xfId="2" applyFont="1" applyFill="1" applyBorder="1" applyAlignment="1">
      <alignment vertical="center"/>
    </xf>
    <xf numFmtId="170" fontId="1" fillId="0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1" fontId="8" fillId="3" borderId="11" xfId="2" applyFont="1" applyFill="1" applyBorder="1" applyAlignment="1">
      <alignment horizontal="center" vertical="center"/>
    </xf>
    <xf numFmtId="10" fontId="8" fillId="3" borderId="11" xfId="3" applyNumberFormat="1" applyFont="1" applyFill="1" applyBorder="1" applyAlignment="1">
      <alignment horizontal="center" vertical="center"/>
    </xf>
    <xf numFmtId="10" fontId="8" fillId="3" borderId="12" xfId="3" applyNumberFormat="1" applyFont="1" applyFill="1" applyBorder="1" applyAlignment="1">
      <alignment horizontal="center" vertical="center"/>
    </xf>
    <xf numFmtId="41" fontId="6" fillId="2" borderId="13" xfId="2" applyFont="1" applyFill="1" applyBorder="1" applyAlignment="1">
      <alignment horizontal="center" vertical="center" wrapText="1"/>
    </xf>
    <xf numFmtId="41" fontId="6" fillId="2" borderId="14" xfId="2" applyFont="1" applyFill="1" applyBorder="1" applyAlignment="1">
      <alignment horizontal="center" vertical="center" wrapText="1"/>
    </xf>
    <xf numFmtId="166" fontId="6" fillId="2" borderId="14" xfId="1" applyNumberFormat="1" applyFont="1" applyFill="1" applyBorder="1" applyAlignment="1">
      <alignment horizontal="center" vertical="center" wrapText="1"/>
    </xf>
    <xf numFmtId="169" fontId="6" fillId="2" borderId="14" xfId="1" applyNumberFormat="1" applyFont="1" applyFill="1" applyBorder="1" applyAlignment="1">
      <alignment horizontal="center" vertical="center" wrapText="1"/>
    </xf>
    <xf numFmtId="166" fontId="6" fillId="2" borderId="15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0" fontId="11" fillId="0" borderId="7" xfId="3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top"/>
    </xf>
    <xf numFmtId="0" fontId="9" fillId="2" borderId="10" xfId="0" applyFont="1" applyFill="1" applyBorder="1" applyAlignment="1">
      <alignment horizontal="center" vertical="center"/>
    </xf>
    <xf numFmtId="41" fontId="9" fillId="2" borderId="11" xfId="2" applyFont="1" applyFill="1" applyBorder="1" applyAlignment="1">
      <alignment horizontal="center" vertical="center" wrapText="1"/>
    </xf>
    <xf numFmtId="10" fontId="6" fillId="2" borderId="11" xfId="3" applyNumberFormat="1" applyFont="1" applyFill="1" applyBorder="1" applyAlignment="1">
      <alignment horizontal="center" vertical="center"/>
    </xf>
    <xf numFmtId="10" fontId="6" fillId="2" borderId="12" xfId="3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10" zoomScaleNormal="110" workbookViewId="0">
      <selection activeCell="A20" sqref="A20"/>
    </sheetView>
  </sheetViews>
  <sheetFormatPr baseColWidth="10" defaultRowHeight="12.75"/>
  <cols>
    <col min="1" max="1" width="31.28515625" style="36" customWidth="1"/>
    <col min="2" max="3" width="20.140625" style="36" customWidth="1"/>
    <col min="4" max="4" width="14.85546875" style="36" customWidth="1"/>
    <col min="5" max="5" width="17.42578125" style="36" customWidth="1"/>
    <col min="6" max="8" width="14.85546875" style="36" customWidth="1"/>
    <col min="9" max="9" width="12.28515625" style="36" bestFit="1" customWidth="1"/>
    <col min="10" max="10" width="22.5703125" style="36" customWidth="1"/>
    <col min="11" max="11" width="15.140625" style="36" customWidth="1"/>
    <col min="12" max="16384" width="11.42578125" style="36"/>
  </cols>
  <sheetData>
    <row r="1" spans="1:11" ht="24" customHeight="1">
      <c r="A1" s="51" t="s">
        <v>96</v>
      </c>
      <c r="B1" s="51"/>
      <c r="C1" s="51"/>
      <c r="D1" s="51"/>
      <c r="E1" s="51"/>
      <c r="F1" s="51"/>
      <c r="G1" s="51"/>
      <c r="H1" s="51"/>
    </row>
    <row r="2" spans="1:11" ht="22.5" customHeight="1">
      <c r="A2" s="37" t="s">
        <v>111</v>
      </c>
      <c r="B2" s="37"/>
      <c r="C2" s="37"/>
      <c r="D2" s="37"/>
      <c r="E2" s="37"/>
      <c r="F2" s="37"/>
      <c r="G2" s="37"/>
      <c r="H2" s="37"/>
    </row>
    <row r="3" spans="1:11" ht="18.75" customHeight="1">
      <c r="A3" s="37" t="s">
        <v>116</v>
      </c>
      <c r="B3" s="37"/>
      <c r="C3" s="37"/>
      <c r="D3" s="37"/>
      <c r="E3" s="37"/>
      <c r="F3" s="37"/>
      <c r="G3" s="37"/>
      <c r="H3" s="37"/>
    </row>
    <row r="4" spans="1:11" ht="13.5" thickBot="1">
      <c r="A4" s="52"/>
      <c r="B4" s="52"/>
      <c r="C4" s="52"/>
      <c r="D4" s="52"/>
      <c r="E4" s="52"/>
      <c r="F4" s="52"/>
      <c r="G4" s="52"/>
      <c r="H4" s="52"/>
    </row>
    <row r="5" spans="1:11" ht="25.5">
      <c r="A5" s="59" t="s">
        <v>8</v>
      </c>
      <c r="B5" s="60" t="s">
        <v>99</v>
      </c>
      <c r="C5" s="60" t="s">
        <v>100</v>
      </c>
      <c r="D5" s="61" t="s">
        <v>101</v>
      </c>
      <c r="E5" s="60" t="s">
        <v>102</v>
      </c>
      <c r="F5" s="62" t="s">
        <v>103</v>
      </c>
      <c r="G5" s="60" t="s">
        <v>104</v>
      </c>
      <c r="H5" s="63" t="s">
        <v>105</v>
      </c>
    </row>
    <row r="6" spans="1:11" ht="30" customHeight="1">
      <c r="A6" s="64" t="s">
        <v>112</v>
      </c>
      <c r="B6" s="38">
        <v>13040000000</v>
      </c>
      <c r="C6" s="38">
        <v>7276436965</v>
      </c>
      <c r="D6" s="39">
        <f>+C6/B6</f>
        <v>0.55800896970858893</v>
      </c>
      <c r="E6" s="45">
        <v>876960547</v>
      </c>
      <c r="F6" s="46">
        <f>+E6/B6</f>
        <v>6.7251575690184043E-2</v>
      </c>
      <c r="G6" s="38">
        <v>790577452</v>
      </c>
      <c r="H6" s="65">
        <f>+G6/E6</f>
        <v>0.90149717077295155</v>
      </c>
      <c r="J6" s="40"/>
    </row>
    <row r="7" spans="1:11" ht="32.25" customHeight="1">
      <c r="A7" s="64" t="s">
        <v>113</v>
      </c>
      <c r="B7" s="38">
        <v>2842000000</v>
      </c>
      <c r="C7" s="38">
        <v>1713935798.7</v>
      </c>
      <c r="D7" s="39">
        <f t="shared" ref="D7:D9" si="0">+C7/B7</f>
        <v>0.60307382079521465</v>
      </c>
      <c r="E7" s="45">
        <v>682679126.46000004</v>
      </c>
      <c r="F7" s="46">
        <f t="shared" ref="F7:F9" si="1">+E7/B7</f>
        <v>0.24021081156228011</v>
      </c>
      <c r="G7" s="38">
        <v>52675342.460000001</v>
      </c>
      <c r="H7" s="65">
        <f t="shared" ref="H7:H9" si="2">+G7/E7</f>
        <v>7.715973788908044E-2</v>
      </c>
      <c r="J7" s="40"/>
      <c r="K7" s="40"/>
    </row>
    <row r="8" spans="1:11" ht="33.75" customHeight="1">
      <c r="A8" s="64" t="s">
        <v>114</v>
      </c>
      <c r="B8" s="38">
        <v>1155000000</v>
      </c>
      <c r="C8" s="38">
        <v>5019705</v>
      </c>
      <c r="D8" s="39">
        <f t="shared" si="0"/>
        <v>4.3460649350649354E-3</v>
      </c>
      <c r="E8" s="38">
        <v>5019705</v>
      </c>
      <c r="F8" s="46">
        <f t="shared" si="1"/>
        <v>4.3460649350649354E-3</v>
      </c>
      <c r="G8" s="38">
        <v>5019705</v>
      </c>
      <c r="H8" s="65">
        <f t="shared" si="2"/>
        <v>1</v>
      </c>
      <c r="I8" s="41"/>
    </row>
    <row r="9" spans="1:11" ht="40.5" customHeight="1">
      <c r="A9" s="64" t="s">
        <v>115</v>
      </c>
      <c r="B9" s="38">
        <v>103000000</v>
      </c>
      <c r="C9" s="38">
        <v>0</v>
      </c>
      <c r="D9" s="39">
        <f t="shared" si="0"/>
        <v>0</v>
      </c>
      <c r="E9" s="45">
        <v>0</v>
      </c>
      <c r="F9" s="46">
        <f t="shared" si="1"/>
        <v>0</v>
      </c>
      <c r="G9" s="38">
        <v>0</v>
      </c>
      <c r="H9" s="65">
        <v>0</v>
      </c>
      <c r="J9" s="40"/>
    </row>
    <row r="10" spans="1:11" s="42" customFormat="1" ht="24.75" customHeight="1" thickBot="1">
      <c r="A10" s="68"/>
      <c r="B10" s="69">
        <f>SUM(B6:B9)</f>
        <v>17140000000</v>
      </c>
      <c r="C10" s="69">
        <f>SUM(C6:C9)</f>
        <v>8995392468.7000008</v>
      </c>
      <c r="D10" s="70">
        <f>+C10/B10</f>
        <v>0.52481869712368734</v>
      </c>
      <c r="E10" s="69">
        <f>SUM(E6:E9)</f>
        <v>1564659378.46</v>
      </c>
      <c r="F10" s="70">
        <f>+E10/B10</f>
        <v>9.1287011578763136E-2</v>
      </c>
      <c r="G10" s="69">
        <f>SUM(G6:G9)</f>
        <v>848272499.46000004</v>
      </c>
      <c r="H10" s="71">
        <f>+G10/E10</f>
        <v>0.54214515385125139</v>
      </c>
      <c r="J10" s="36"/>
      <c r="K10" s="43"/>
    </row>
    <row r="11" spans="1:11">
      <c r="A11" s="66"/>
      <c r="B11" s="67"/>
      <c r="C11" s="67"/>
      <c r="D11" s="67"/>
      <c r="E11" s="67"/>
      <c r="F11" s="67"/>
      <c r="G11" s="67"/>
      <c r="H11" s="67"/>
    </row>
    <row r="12" spans="1:11">
      <c r="A12" s="44"/>
      <c r="B12" s="44"/>
      <c r="C12" s="44"/>
      <c r="D12" s="44"/>
      <c r="E12" s="44"/>
      <c r="F12" s="44"/>
      <c r="G12" s="44"/>
      <c r="H12" s="44"/>
    </row>
    <row r="13" spans="1:11">
      <c r="A13" s="44"/>
      <c r="B13" s="44"/>
      <c r="C13" s="44"/>
      <c r="D13" s="44"/>
      <c r="E13" s="44"/>
      <c r="F13" s="44"/>
      <c r="G13" s="44"/>
      <c r="H13" s="44"/>
    </row>
  </sheetData>
  <mergeCells count="4">
    <mergeCell ref="A1:H1"/>
    <mergeCell ref="A2:H2"/>
    <mergeCell ref="A3:H3"/>
    <mergeCell ref="A11:H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topLeftCell="A4" workbookViewId="0">
      <selection activeCell="L10" sqref="L10"/>
    </sheetView>
  </sheetViews>
  <sheetFormatPr baseColWidth="10" defaultRowHeight="12"/>
  <cols>
    <col min="1" max="1" width="13.5703125" style="9" customWidth="1"/>
    <col min="2" max="2" width="47.42578125" style="9" customWidth="1"/>
    <col min="3" max="3" width="23.5703125" style="9" customWidth="1"/>
    <col min="4" max="4" width="15.28515625" style="9" customWidth="1"/>
    <col min="5" max="5" width="15.5703125" style="9" customWidth="1"/>
    <col min="6" max="6" width="12.28515625" style="9" customWidth="1"/>
    <col min="7" max="7" width="15.85546875" style="9" customWidth="1"/>
    <col min="8" max="8" width="12" style="9" customWidth="1"/>
    <col min="9" max="9" width="14.42578125" style="9" customWidth="1"/>
    <col min="10" max="10" width="11.5703125" style="9" customWidth="1"/>
    <col min="11" max="11" width="17" style="9" bestFit="1" customWidth="1"/>
    <col min="12" max="12" width="20.42578125" style="9" customWidth="1"/>
    <col min="13" max="13" width="21.42578125" style="9" bestFit="1" customWidth="1"/>
    <col min="14" max="14" width="13.42578125" style="9" bestFit="1" customWidth="1"/>
    <col min="15" max="16384" width="11.42578125" style="9"/>
  </cols>
  <sheetData>
    <row r="1" spans="1:14 16384:16384" ht="28.5" customHeight="1">
      <c r="A1" s="49" t="s">
        <v>96</v>
      </c>
      <c r="B1" s="49"/>
      <c r="C1" s="49"/>
      <c r="D1" s="49"/>
      <c r="E1" s="49"/>
      <c r="F1" s="49"/>
      <c r="G1" s="49"/>
      <c r="H1" s="49"/>
      <c r="I1" s="49"/>
      <c r="J1" s="49"/>
    </row>
    <row r="2" spans="1:14 16384:16384" ht="27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</row>
    <row r="3" spans="1:14 16384:16384" ht="27" customHeight="1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</row>
    <row r="4" spans="1:14 16384:16384" ht="27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4 16384:16384" ht="38.25" customHeight="1" thickBot="1">
      <c r="A5" s="10" t="s">
        <v>97</v>
      </c>
      <c r="B5" s="11"/>
      <c r="C5" s="12" t="s">
        <v>98</v>
      </c>
      <c r="D5" s="13" t="s">
        <v>99</v>
      </c>
      <c r="E5" s="13" t="s">
        <v>100</v>
      </c>
      <c r="F5" s="14" t="s">
        <v>101</v>
      </c>
      <c r="G5" s="13" t="s">
        <v>102</v>
      </c>
      <c r="H5" s="14" t="s">
        <v>103</v>
      </c>
      <c r="I5" s="13" t="s">
        <v>104</v>
      </c>
      <c r="J5" s="15" t="s">
        <v>105</v>
      </c>
    </row>
    <row r="6" spans="1:14 16384:16384" s="24" customFormat="1" ht="39" customHeight="1">
      <c r="A6" s="16" t="s">
        <v>71</v>
      </c>
      <c r="B6" s="17" t="s">
        <v>76</v>
      </c>
      <c r="C6" s="17" t="s">
        <v>106</v>
      </c>
      <c r="D6" s="18">
        <v>4916606000</v>
      </c>
      <c r="E6" s="19">
        <v>2375388145</v>
      </c>
      <c r="F6" s="20">
        <f>+E6/D6</f>
        <v>0.48313575360726485</v>
      </c>
      <c r="G6" s="19">
        <v>913541012</v>
      </c>
      <c r="H6" s="20">
        <f>+G6/D6</f>
        <v>0.18580724426565806</v>
      </c>
      <c r="I6" s="19">
        <v>0</v>
      </c>
      <c r="J6" s="21">
        <f t="shared" ref="J6:J10" si="0">+I6/G6</f>
        <v>0</v>
      </c>
      <c r="K6" s="22"/>
      <c r="L6" s="23"/>
      <c r="M6" s="22"/>
      <c r="N6" s="22"/>
    </row>
    <row r="7" spans="1:14 16384:16384" s="24" customFormat="1" ht="44.25" customHeight="1">
      <c r="A7" s="16" t="s">
        <v>77</v>
      </c>
      <c r="B7" s="17" t="s">
        <v>107</v>
      </c>
      <c r="C7" s="17" t="s">
        <v>108</v>
      </c>
      <c r="D7" s="18">
        <v>1775677982</v>
      </c>
      <c r="E7" s="19">
        <v>1100214500</v>
      </c>
      <c r="F7" s="20">
        <f>+E7/D7</f>
        <v>0.61960249051508487</v>
      </c>
      <c r="G7" s="19">
        <v>632962000</v>
      </c>
      <c r="H7" s="20">
        <f t="shared" ref="H7:H10" si="1">+G7/D7</f>
        <v>0.35646215497197059</v>
      </c>
      <c r="I7" s="19">
        <v>0</v>
      </c>
      <c r="J7" s="21">
        <f t="shared" si="0"/>
        <v>0</v>
      </c>
      <c r="K7" s="23"/>
      <c r="L7" s="23"/>
      <c r="M7" s="23"/>
      <c r="N7" s="23"/>
    </row>
    <row r="8" spans="1:14 16384:16384" s="24" customFormat="1" ht="40.5" customHeight="1">
      <c r="A8" s="25" t="s">
        <v>80</v>
      </c>
      <c r="B8" s="26" t="s">
        <v>82</v>
      </c>
      <c r="C8" s="17" t="s">
        <v>108</v>
      </c>
      <c r="D8" s="27">
        <v>1826779500</v>
      </c>
      <c r="E8" s="28">
        <v>153032006</v>
      </c>
      <c r="F8" s="20">
        <f t="shared" ref="F8:F10" si="2">+E8/D8</f>
        <v>8.3771471050556462E-2</v>
      </c>
      <c r="G8" s="47">
        <v>0</v>
      </c>
      <c r="H8" s="20">
        <f t="shared" si="1"/>
        <v>0</v>
      </c>
      <c r="I8" s="19">
        <v>0</v>
      </c>
      <c r="J8" s="21">
        <v>0</v>
      </c>
      <c r="K8" s="23"/>
      <c r="L8" s="23"/>
      <c r="M8" s="23"/>
      <c r="N8" s="23"/>
    </row>
    <row r="9" spans="1:14 16384:16384" s="24" customFormat="1" ht="40.5" customHeight="1">
      <c r="A9" s="25" t="s">
        <v>83</v>
      </c>
      <c r="B9" s="26" t="s">
        <v>85</v>
      </c>
      <c r="C9" s="17" t="s">
        <v>106</v>
      </c>
      <c r="D9" s="27">
        <v>1158000000</v>
      </c>
      <c r="E9" s="28">
        <v>0</v>
      </c>
      <c r="F9" s="20">
        <f t="shared" si="2"/>
        <v>0</v>
      </c>
      <c r="G9" s="47">
        <v>0</v>
      </c>
      <c r="H9" s="20">
        <f t="shared" si="1"/>
        <v>0</v>
      </c>
      <c r="I9" s="19">
        <v>0</v>
      </c>
      <c r="J9" s="21">
        <v>0</v>
      </c>
      <c r="K9" s="23"/>
      <c r="L9" s="23"/>
      <c r="M9" s="23"/>
      <c r="N9" s="23"/>
    </row>
    <row r="10" spans="1:14 16384:16384" s="24" customFormat="1" ht="40.5" customHeight="1">
      <c r="A10" s="25" t="s">
        <v>86</v>
      </c>
      <c r="B10" s="26" t="s">
        <v>88</v>
      </c>
      <c r="C10" s="17" t="s">
        <v>117</v>
      </c>
      <c r="D10" s="27">
        <v>2435887018</v>
      </c>
      <c r="E10" s="28">
        <v>431013762</v>
      </c>
      <c r="F10" s="20">
        <f t="shared" si="2"/>
        <v>0.17694324852303145</v>
      </c>
      <c r="G10" s="19">
        <v>227921241</v>
      </c>
      <c r="H10" s="20">
        <f t="shared" si="1"/>
        <v>9.3568067531775809E-2</v>
      </c>
      <c r="I10" s="19"/>
      <c r="J10" s="21">
        <f t="shared" si="0"/>
        <v>0</v>
      </c>
      <c r="K10" s="23"/>
      <c r="L10" s="23"/>
      <c r="M10" s="23"/>
      <c r="N10" s="23"/>
    </row>
    <row r="11" spans="1:14 16384:16384" s="24" customFormat="1" ht="32.25" customHeight="1">
      <c r="A11" s="16" t="s">
        <v>89</v>
      </c>
      <c r="B11" s="17" t="s">
        <v>91</v>
      </c>
      <c r="C11" s="17" t="s">
        <v>109</v>
      </c>
      <c r="D11" s="18">
        <v>2100000000</v>
      </c>
      <c r="E11" s="19">
        <v>373449304</v>
      </c>
      <c r="F11" s="20">
        <f>+E11/D11</f>
        <v>0.17783300190476189</v>
      </c>
      <c r="G11" s="19">
        <v>288135688</v>
      </c>
      <c r="H11" s="20">
        <f>+G11/D11</f>
        <v>0.13720747047619047</v>
      </c>
      <c r="I11" s="19">
        <v>0</v>
      </c>
      <c r="J11" s="21">
        <f>+I11/G11</f>
        <v>0</v>
      </c>
      <c r="K11" s="23"/>
      <c r="L11" s="29"/>
      <c r="M11" s="23"/>
      <c r="N11" s="23"/>
    </row>
    <row r="12" spans="1:14 16384:16384" s="24" customFormat="1" ht="32.25" customHeight="1">
      <c r="A12" s="16" t="s">
        <v>92</v>
      </c>
      <c r="B12" s="17" t="s">
        <v>93</v>
      </c>
      <c r="C12" s="17" t="s">
        <v>110</v>
      </c>
      <c r="D12" s="18">
        <v>5800000000</v>
      </c>
      <c r="E12" s="19">
        <v>1798140546</v>
      </c>
      <c r="F12" s="20">
        <f>+E12/D12</f>
        <v>0.31002423206896551</v>
      </c>
      <c r="G12" s="19">
        <v>1546205026</v>
      </c>
      <c r="H12" s="20">
        <f>+G12/D12</f>
        <v>0.26658707344827587</v>
      </c>
      <c r="I12" s="19">
        <v>9235926</v>
      </c>
      <c r="J12" s="21">
        <f>+I12/G12</f>
        <v>5.973286753499403E-3</v>
      </c>
      <c r="K12" s="23"/>
      <c r="L12" s="23"/>
      <c r="M12" s="23"/>
      <c r="N12" s="23"/>
      <c r="XFD12" s="30">
        <f>SUM(D12:XFC12)</f>
        <v>9153581498.5825844</v>
      </c>
    </row>
    <row r="13" spans="1:14 16384:16384" s="24" customFormat="1" ht="32.25" customHeight="1">
      <c r="A13" s="16" t="s">
        <v>94</v>
      </c>
      <c r="B13" s="17" t="s">
        <v>95</v>
      </c>
      <c r="C13" s="17" t="s">
        <v>110</v>
      </c>
      <c r="D13" s="18">
        <v>832049500</v>
      </c>
      <c r="E13" s="19">
        <v>131769499</v>
      </c>
      <c r="F13" s="20">
        <f>+E13/D13</f>
        <v>0.15836737958498864</v>
      </c>
      <c r="G13" s="19">
        <v>130222027</v>
      </c>
      <c r="H13" s="20">
        <f>+G13/D13</f>
        <v>0.1565075479283384</v>
      </c>
      <c r="I13" s="19">
        <v>0</v>
      </c>
      <c r="J13" s="21">
        <f>+I13/G13</f>
        <v>0</v>
      </c>
      <c r="K13" s="23"/>
      <c r="L13" s="23"/>
      <c r="M13" s="23"/>
      <c r="N13" s="23"/>
    </row>
    <row r="14" spans="1:14 16384:16384" s="31" customFormat="1" ht="19.5" customHeight="1" thickBot="1">
      <c r="A14" s="53"/>
      <c r="B14" s="54"/>
      <c r="C14" s="55"/>
      <c r="D14" s="56">
        <f>SUM(D6:D13)</f>
        <v>20845000000</v>
      </c>
      <c r="E14" s="56">
        <f>SUM(E6:E13)</f>
        <v>6363007762</v>
      </c>
      <c r="F14" s="57">
        <f>+E14/D14</f>
        <v>0.30525343065483329</v>
      </c>
      <c r="G14" s="56">
        <f>SUM(G6:G13)</f>
        <v>3738986994</v>
      </c>
      <c r="H14" s="57">
        <f>+G14/D14</f>
        <v>0.17937092799232429</v>
      </c>
      <c r="I14" s="56">
        <f>SUM(I6:I13)</f>
        <v>9235926</v>
      </c>
      <c r="J14" s="58">
        <f>+I14/G14</f>
        <v>2.4701679933150362E-3</v>
      </c>
      <c r="L14" s="32"/>
    </row>
    <row r="15" spans="1:14 16384:16384">
      <c r="D15" s="33"/>
    </row>
    <row r="16" spans="1:14 16384:16384" ht="66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s="35" customFormat="1" ht="27" hidden="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23" spans="1:10" s="35" customFormat="1">
      <c r="A23" s="9"/>
      <c r="B23" s="9"/>
      <c r="C23" s="9"/>
      <c r="D23" s="9"/>
      <c r="E23" s="9"/>
      <c r="F23" s="9"/>
      <c r="G23" s="9"/>
      <c r="H23" s="9"/>
      <c r="I23" s="9"/>
      <c r="J23" s="9"/>
    </row>
  </sheetData>
  <mergeCells count="6">
    <mergeCell ref="A16:J18"/>
    <mergeCell ref="A1:J1"/>
    <mergeCell ref="A2:J2"/>
    <mergeCell ref="A3:J3"/>
    <mergeCell ref="A5:B5"/>
    <mergeCell ref="A14:B14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topLeftCell="N1" workbookViewId="0">
      <selection activeCell="U14" sqref="U1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1">
        <v>2020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360000000</v>
      </c>
      <c r="R5" s="6">
        <v>0</v>
      </c>
      <c r="S5" s="6">
        <v>0</v>
      </c>
      <c r="T5" s="6">
        <v>360000000</v>
      </c>
      <c r="U5" s="6">
        <v>0</v>
      </c>
      <c r="V5" s="6">
        <v>0</v>
      </c>
      <c r="W5" s="6">
        <v>360000000</v>
      </c>
      <c r="X5" s="6">
        <v>0</v>
      </c>
      <c r="Y5" s="6">
        <v>0</v>
      </c>
      <c r="Z5" s="6">
        <v>0</v>
      </c>
      <c r="AA5" s="6">
        <v>0</v>
      </c>
    </row>
    <row r="6" spans="1:27" ht="22.5">
      <c r="A6" s="3" t="s">
        <v>33</v>
      </c>
      <c r="B6" s="4" t="s">
        <v>34</v>
      </c>
      <c r="C6" s="5" t="s">
        <v>35</v>
      </c>
      <c r="D6" s="3" t="s">
        <v>36</v>
      </c>
      <c r="E6" s="3" t="s">
        <v>37</v>
      </c>
      <c r="F6" s="3" t="s">
        <v>37</v>
      </c>
      <c r="G6" s="3" t="s">
        <v>37</v>
      </c>
      <c r="H6" s="3"/>
      <c r="I6" s="3"/>
      <c r="J6" s="3"/>
      <c r="K6" s="3"/>
      <c r="L6" s="3"/>
      <c r="M6" s="3" t="s">
        <v>38</v>
      </c>
      <c r="N6" s="3" t="s">
        <v>42</v>
      </c>
      <c r="O6" s="3" t="s">
        <v>40</v>
      </c>
      <c r="P6" s="4" t="s">
        <v>41</v>
      </c>
      <c r="Q6" s="6">
        <v>8041000000</v>
      </c>
      <c r="R6" s="6">
        <v>0</v>
      </c>
      <c r="S6" s="6">
        <v>0</v>
      </c>
      <c r="T6" s="6">
        <v>8041000000</v>
      </c>
      <c r="U6" s="6">
        <v>0</v>
      </c>
      <c r="V6" s="6">
        <v>6450179432</v>
      </c>
      <c r="W6" s="6">
        <v>1590820568</v>
      </c>
      <c r="X6" s="6">
        <v>555487526</v>
      </c>
      <c r="Y6" s="6">
        <v>538108095</v>
      </c>
      <c r="Z6" s="6">
        <v>538108095</v>
      </c>
      <c r="AA6" s="6">
        <v>538108095</v>
      </c>
    </row>
    <row r="7" spans="1:27" ht="22.5">
      <c r="A7" s="3" t="s">
        <v>33</v>
      </c>
      <c r="B7" s="4" t="s">
        <v>34</v>
      </c>
      <c r="C7" s="5" t="s">
        <v>43</v>
      </c>
      <c r="D7" s="3" t="s">
        <v>36</v>
      </c>
      <c r="E7" s="3" t="s">
        <v>37</v>
      </c>
      <c r="F7" s="3" t="s">
        <v>37</v>
      </c>
      <c r="G7" s="3" t="s">
        <v>44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45</v>
      </c>
      <c r="Q7" s="6">
        <v>1378000000</v>
      </c>
      <c r="R7" s="6">
        <v>0</v>
      </c>
      <c r="S7" s="6">
        <v>0</v>
      </c>
      <c r="T7" s="6">
        <v>1378000000</v>
      </c>
      <c r="U7" s="6">
        <v>0</v>
      </c>
      <c r="V7" s="6">
        <v>121201000</v>
      </c>
      <c r="W7" s="6">
        <v>1256799000</v>
      </c>
      <c r="X7" s="6">
        <v>121201000</v>
      </c>
      <c r="Y7" s="6">
        <v>121201000</v>
      </c>
      <c r="Z7" s="6">
        <v>121201000</v>
      </c>
      <c r="AA7" s="6">
        <v>121201000</v>
      </c>
    </row>
    <row r="8" spans="1:27" ht="22.5">
      <c r="A8" s="3" t="s">
        <v>33</v>
      </c>
      <c r="B8" s="4" t="s">
        <v>34</v>
      </c>
      <c r="C8" s="5" t="s">
        <v>43</v>
      </c>
      <c r="D8" s="3" t="s">
        <v>36</v>
      </c>
      <c r="E8" s="3" t="s">
        <v>37</v>
      </c>
      <c r="F8" s="3" t="s">
        <v>37</v>
      </c>
      <c r="G8" s="3" t="s">
        <v>44</v>
      </c>
      <c r="H8" s="3"/>
      <c r="I8" s="3"/>
      <c r="J8" s="3"/>
      <c r="K8" s="3"/>
      <c r="L8" s="3"/>
      <c r="M8" s="3" t="s">
        <v>38</v>
      </c>
      <c r="N8" s="3" t="s">
        <v>42</v>
      </c>
      <c r="O8" s="3" t="s">
        <v>40</v>
      </c>
      <c r="P8" s="4" t="s">
        <v>45</v>
      </c>
      <c r="Q8" s="6">
        <v>1685000000</v>
      </c>
      <c r="R8" s="6">
        <v>0</v>
      </c>
      <c r="S8" s="6">
        <v>0</v>
      </c>
      <c r="T8" s="6">
        <v>1685000000</v>
      </c>
      <c r="U8" s="6">
        <v>0</v>
      </c>
      <c r="V8" s="6">
        <v>103719994</v>
      </c>
      <c r="W8" s="6">
        <v>1581280006</v>
      </c>
      <c r="X8" s="6">
        <v>103719994</v>
      </c>
      <c r="Y8" s="6">
        <v>52658500</v>
      </c>
      <c r="Z8" s="6">
        <v>52658500</v>
      </c>
      <c r="AA8" s="6">
        <v>52658500</v>
      </c>
    </row>
    <row r="9" spans="1:27" ht="33.75">
      <c r="A9" s="3" t="s">
        <v>33</v>
      </c>
      <c r="B9" s="4" t="s">
        <v>34</v>
      </c>
      <c r="C9" s="5" t="s">
        <v>46</v>
      </c>
      <c r="D9" s="3" t="s">
        <v>36</v>
      </c>
      <c r="E9" s="3" t="s">
        <v>37</v>
      </c>
      <c r="F9" s="3" t="s">
        <v>37</v>
      </c>
      <c r="G9" s="3" t="s">
        <v>47</v>
      </c>
      <c r="H9" s="3"/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48</v>
      </c>
      <c r="Q9" s="6">
        <v>555000000</v>
      </c>
      <c r="R9" s="6">
        <v>0</v>
      </c>
      <c r="S9" s="6">
        <v>0</v>
      </c>
      <c r="T9" s="6">
        <v>555000000</v>
      </c>
      <c r="U9" s="6">
        <v>0</v>
      </c>
      <c r="V9" s="6">
        <v>299871497</v>
      </c>
      <c r="W9" s="6">
        <v>255128503</v>
      </c>
      <c r="X9" s="6">
        <v>30452782</v>
      </c>
      <c r="Y9" s="6">
        <v>13654995</v>
      </c>
      <c r="Z9" s="6">
        <v>13654995</v>
      </c>
      <c r="AA9" s="6">
        <v>13654995</v>
      </c>
    </row>
    <row r="10" spans="1:27" ht="33.75">
      <c r="A10" s="3" t="s">
        <v>33</v>
      </c>
      <c r="B10" s="4" t="s">
        <v>34</v>
      </c>
      <c r="C10" s="5" t="s">
        <v>46</v>
      </c>
      <c r="D10" s="3" t="s">
        <v>36</v>
      </c>
      <c r="E10" s="3" t="s">
        <v>37</v>
      </c>
      <c r="F10" s="3" t="s">
        <v>37</v>
      </c>
      <c r="G10" s="3" t="s">
        <v>47</v>
      </c>
      <c r="H10" s="3"/>
      <c r="I10" s="3"/>
      <c r="J10" s="3"/>
      <c r="K10" s="3"/>
      <c r="L10" s="3"/>
      <c r="M10" s="3" t="s">
        <v>38</v>
      </c>
      <c r="N10" s="3" t="s">
        <v>42</v>
      </c>
      <c r="O10" s="3" t="s">
        <v>40</v>
      </c>
      <c r="P10" s="4" t="s">
        <v>48</v>
      </c>
      <c r="Q10" s="6">
        <v>465000000</v>
      </c>
      <c r="R10" s="6">
        <v>0</v>
      </c>
      <c r="S10" s="6">
        <v>0</v>
      </c>
      <c r="T10" s="6">
        <v>465000000</v>
      </c>
      <c r="U10" s="6">
        <v>0</v>
      </c>
      <c r="V10" s="6">
        <v>301465042</v>
      </c>
      <c r="W10" s="6">
        <v>163534958</v>
      </c>
      <c r="X10" s="6">
        <v>66099245</v>
      </c>
      <c r="Y10" s="6">
        <v>64954862</v>
      </c>
      <c r="Z10" s="6">
        <v>64954862</v>
      </c>
      <c r="AA10" s="6">
        <v>64954862</v>
      </c>
    </row>
    <row r="11" spans="1:27" ht="33.75">
      <c r="A11" s="3" t="s">
        <v>33</v>
      </c>
      <c r="B11" s="4" t="s">
        <v>34</v>
      </c>
      <c r="C11" s="5" t="s">
        <v>49</v>
      </c>
      <c r="D11" s="3" t="s">
        <v>36</v>
      </c>
      <c r="E11" s="3" t="s">
        <v>37</v>
      </c>
      <c r="F11" s="3" t="s">
        <v>37</v>
      </c>
      <c r="G11" s="3" t="s">
        <v>50</v>
      </c>
      <c r="H11" s="3"/>
      <c r="I11" s="3"/>
      <c r="J11" s="3"/>
      <c r="K11" s="3"/>
      <c r="L11" s="3"/>
      <c r="M11" s="3" t="s">
        <v>38</v>
      </c>
      <c r="N11" s="3" t="s">
        <v>42</v>
      </c>
      <c r="O11" s="3" t="s">
        <v>40</v>
      </c>
      <c r="P11" s="4" t="s">
        <v>51</v>
      </c>
      <c r="Q11" s="6">
        <v>556000000</v>
      </c>
      <c r="R11" s="6">
        <v>0</v>
      </c>
      <c r="S11" s="6">
        <v>0</v>
      </c>
      <c r="T11" s="6">
        <v>556000000</v>
      </c>
      <c r="U11" s="6">
        <v>556000000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</row>
    <row r="12" spans="1:27" ht="22.5">
      <c r="A12" s="3" t="s">
        <v>33</v>
      </c>
      <c r="B12" s="4" t="s">
        <v>34</v>
      </c>
      <c r="C12" s="5" t="s">
        <v>52</v>
      </c>
      <c r="D12" s="3" t="s">
        <v>36</v>
      </c>
      <c r="E12" s="3" t="s">
        <v>44</v>
      </c>
      <c r="F12" s="3" t="s">
        <v>37</v>
      </c>
      <c r="G12" s="3"/>
      <c r="H12" s="3"/>
      <c r="I12" s="3"/>
      <c r="J12" s="3"/>
      <c r="K12" s="3"/>
      <c r="L12" s="3"/>
      <c r="M12" s="3" t="s">
        <v>38</v>
      </c>
      <c r="N12" s="3" t="s">
        <v>42</v>
      </c>
      <c r="O12" s="3" t="s">
        <v>40</v>
      </c>
      <c r="P12" s="4" t="s">
        <v>53</v>
      </c>
      <c r="Q12" s="6">
        <v>213000000</v>
      </c>
      <c r="R12" s="6">
        <v>0</v>
      </c>
      <c r="S12" s="6">
        <v>0</v>
      </c>
      <c r="T12" s="6">
        <v>213000000</v>
      </c>
      <c r="U12" s="6">
        <v>0</v>
      </c>
      <c r="V12" s="6">
        <v>0</v>
      </c>
      <c r="W12" s="6">
        <v>213000000</v>
      </c>
      <c r="X12" s="6">
        <v>0</v>
      </c>
      <c r="Y12" s="6">
        <v>0</v>
      </c>
      <c r="Z12" s="6">
        <v>0</v>
      </c>
      <c r="AA12" s="6">
        <v>0</v>
      </c>
    </row>
    <row r="13" spans="1:27" ht="22.5">
      <c r="A13" s="3" t="s">
        <v>33</v>
      </c>
      <c r="B13" s="4" t="s">
        <v>34</v>
      </c>
      <c r="C13" s="5" t="s">
        <v>54</v>
      </c>
      <c r="D13" s="3" t="s">
        <v>36</v>
      </c>
      <c r="E13" s="3" t="s">
        <v>44</v>
      </c>
      <c r="F13" s="3" t="s">
        <v>44</v>
      </c>
      <c r="G13" s="3"/>
      <c r="H13" s="3"/>
      <c r="I13" s="3"/>
      <c r="J13" s="3"/>
      <c r="K13" s="3"/>
      <c r="L13" s="3"/>
      <c r="M13" s="3" t="s">
        <v>38</v>
      </c>
      <c r="N13" s="3" t="s">
        <v>42</v>
      </c>
      <c r="O13" s="3" t="s">
        <v>40</v>
      </c>
      <c r="P13" s="4" t="s">
        <v>55</v>
      </c>
      <c r="Q13" s="6">
        <v>2629000000</v>
      </c>
      <c r="R13" s="6">
        <v>0</v>
      </c>
      <c r="S13" s="6">
        <v>0</v>
      </c>
      <c r="T13" s="6">
        <v>2629000000</v>
      </c>
      <c r="U13" s="6">
        <v>0</v>
      </c>
      <c r="V13" s="6">
        <v>1713935798.7</v>
      </c>
      <c r="W13" s="6">
        <v>915064201.29999995</v>
      </c>
      <c r="X13" s="6">
        <v>682679126.46000004</v>
      </c>
      <c r="Y13" s="6">
        <v>52675342.460000001</v>
      </c>
      <c r="Z13" s="6">
        <v>52675342.460000001</v>
      </c>
      <c r="AA13" s="6">
        <v>52675342.460000001</v>
      </c>
    </row>
    <row r="14" spans="1:27" ht="33.75">
      <c r="A14" s="3" t="s">
        <v>33</v>
      </c>
      <c r="B14" s="4" t="s">
        <v>34</v>
      </c>
      <c r="C14" s="5" t="s">
        <v>56</v>
      </c>
      <c r="D14" s="3" t="s">
        <v>36</v>
      </c>
      <c r="E14" s="3" t="s">
        <v>47</v>
      </c>
      <c r="F14" s="3" t="s">
        <v>47</v>
      </c>
      <c r="G14" s="3" t="s">
        <v>37</v>
      </c>
      <c r="H14" s="3" t="s">
        <v>57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58</v>
      </c>
      <c r="Q14" s="6">
        <v>874000000</v>
      </c>
      <c r="R14" s="6">
        <v>0</v>
      </c>
      <c r="S14" s="6">
        <v>0</v>
      </c>
      <c r="T14" s="6">
        <v>874000000</v>
      </c>
      <c r="U14" s="6">
        <v>874000000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33.75">
      <c r="A15" s="3" t="s">
        <v>33</v>
      </c>
      <c r="B15" s="4" t="s">
        <v>34</v>
      </c>
      <c r="C15" s="5" t="s">
        <v>59</v>
      </c>
      <c r="D15" s="3" t="s">
        <v>36</v>
      </c>
      <c r="E15" s="3" t="s">
        <v>47</v>
      </c>
      <c r="F15" s="3" t="s">
        <v>50</v>
      </c>
      <c r="G15" s="3" t="s">
        <v>44</v>
      </c>
      <c r="H15" s="3" t="s">
        <v>60</v>
      </c>
      <c r="I15" s="3"/>
      <c r="J15" s="3"/>
      <c r="K15" s="3"/>
      <c r="L15" s="3"/>
      <c r="M15" s="3" t="s">
        <v>38</v>
      </c>
      <c r="N15" s="3" t="s">
        <v>42</v>
      </c>
      <c r="O15" s="3" t="s">
        <v>40</v>
      </c>
      <c r="P15" s="4" t="s">
        <v>61</v>
      </c>
      <c r="Q15" s="6">
        <v>55000000</v>
      </c>
      <c r="R15" s="6">
        <v>0</v>
      </c>
      <c r="S15" s="6">
        <v>0</v>
      </c>
      <c r="T15" s="6">
        <v>55000000</v>
      </c>
      <c r="U15" s="6">
        <v>0</v>
      </c>
      <c r="V15" s="6">
        <v>5019705</v>
      </c>
      <c r="W15" s="6">
        <v>49980295</v>
      </c>
      <c r="X15" s="6">
        <v>5019705</v>
      </c>
      <c r="Y15" s="6">
        <v>5019705</v>
      </c>
      <c r="Z15" s="6">
        <v>5019705</v>
      </c>
      <c r="AA15" s="6">
        <v>5019705</v>
      </c>
    </row>
    <row r="16" spans="1:27" ht="22.5">
      <c r="A16" s="3" t="s">
        <v>33</v>
      </c>
      <c r="B16" s="4" t="s">
        <v>34</v>
      </c>
      <c r="C16" s="5" t="s">
        <v>62</v>
      </c>
      <c r="D16" s="3" t="s">
        <v>36</v>
      </c>
      <c r="E16" s="3" t="s">
        <v>47</v>
      </c>
      <c r="F16" s="3" t="s">
        <v>63</v>
      </c>
      <c r="G16" s="3" t="s">
        <v>37</v>
      </c>
      <c r="H16" s="3" t="s">
        <v>64</v>
      </c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65</v>
      </c>
      <c r="Q16" s="6">
        <v>226000000</v>
      </c>
      <c r="R16" s="6">
        <v>0</v>
      </c>
      <c r="S16" s="6">
        <v>0</v>
      </c>
      <c r="T16" s="6">
        <v>226000000</v>
      </c>
      <c r="U16" s="6">
        <v>0</v>
      </c>
      <c r="V16" s="6">
        <v>0</v>
      </c>
      <c r="W16" s="6">
        <v>226000000</v>
      </c>
      <c r="X16" s="6">
        <v>0</v>
      </c>
      <c r="Y16" s="6">
        <v>0</v>
      </c>
      <c r="Z16" s="6">
        <v>0</v>
      </c>
      <c r="AA16" s="6">
        <v>0</v>
      </c>
    </row>
    <row r="17" spans="1:27" ht="22.5">
      <c r="A17" s="3" t="s">
        <v>33</v>
      </c>
      <c r="B17" s="4" t="s">
        <v>34</v>
      </c>
      <c r="C17" s="5" t="s">
        <v>66</v>
      </c>
      <c r="D17" s="3" t="s">
        <v>36</v>
      </c>
      <c r="E17" s="3" t="s">
        <v>67</v>
      </c>
      <c r="F17" s="3" t="s">
        <v>37</v>
      </c>
      <c r="G17" s="3"/>
      <c r="H17" s="3"/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68</v>
      </c>
      <c r="Q17" s="6">
        <v>73000000</v>
      </c>
      <c r="R17" s="6">
        <v>0</v>
      </c>
      <c r="S17" s="6">
        <v>0</v>
      </c>
      <c r="T17" s="6">
        <v>73000000</v>
      </c>
      <c r="U17" s="6">
        <v>0</v>
      </c>
      <c r="V17" s="6">
        <v>0</v>
      </c>
      <c r="W17" s="6">
        <v>73000000</v>
      </c>
      <c r="X17" s="6">
        <v>0</v>
      </c>
      <c r="Y17" s="6">
        <v>0</v>
      </c>
      <c r="Z17" s="6">
        <v>0</v>
      </c>
      <c r="AA17" s="6">
        <v>0</v>
      </c>
    </row>
    <row r="18" spans="1:27" ht="22.5">
      <c r="A18" s="3" t="s">
        <v>33</v>
      </c>
      <c r="B18" s="4" t="s">
        <v>34</v>
      </c>
      <c r="C18" s="5" t="s">
        <v>69</v>
      </c>
      <c r="D18" s="3" t="s">
        <v>36</v>
      </c>
      <c r="E18" s="3" t="s">
        <v>67</v>
      </c>
      <c r="F18" s="3" t="s">
        <v>50</v>
      </c>
      <c r="G18" s="3" t="s">
        <v>37</v>
      </c>
      <c r="H18" s="3"/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70</v>
      </c>
      <c r="Q18" s="6">
        <v>30000000</v>
      </c>
      <c r="R18" s="6">
        <v>0</v>
      </c>
      <c r="S18" s="6">
        <v>0</v>
      </c>
      <c r="T18" s="6">
        <v>30000000</v>
      </c>
      <c r="U18" s="6">
        <v>0</v>
      </c>
      <c r="V18" s="6">
        <v>0</v>
      </c>
      <c r="W18" s="6">
        <v>30000000</v>
      </c>
      <c r="X18" s="6">
        <v>0</v>
      </c>
      <c r="Y18" s="6">
        <v>0</v>
      </c>
      <c r="Z18" s="6">
        <v>0</v>
      </c>
      <c r="AA18" s="6">
        <v>0</v>
      </c>
    </row>
    <row r="19" spans="1:27" ht="56.25">
      <c r="A19" s="3" t="s">
        <v>33</v>
      </c>
      <c r="B19" s="4" t="s">
        <v>34</v>
      </c>
      <c r="C19" s="5" t="s">
        <v>71</v>
      </c>
      <c r="D19" s="3" t="s">
        <v>72</v>
      </c>
      <c r="E19" s="3" t="s">
        <v>73</v>
      </c>
      <c r="F19" s="3" t="s">
        <v>74</v>
      </c>
      <c r="G19" s="3" t="s">
        <v>75</v>
      </c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76</v>
      </c>
      <c r="Q19" s="6">
        <v>4518606000</v>
      </c>
      <c r="R19" s="6">
        <v>0</v>
      </c>
      <c r="S19" s="6">
        <v>0</v>
      </c>
      <c r="T19" s="6">
        <v>4518606000</v>
      </c>
      <c r="U19" s="6">
        <v>0</v>
      </c>
      <c r="V19" s="6">
        <v>2375388145</v>
      </c>
      <c r="W19" s="6">
        <v>2143217855</v>
      </c>
      <c r="X19" s="6">
        <v>913541012</v>
      </c>
      <c r="Y19" s="6">
        <v>0</v>
      </c>
      <c r="Z19" s="6">
        <v>0</v>
      </c>
      <c r="AA19" s="6">
        <v>0</v>
      </c>
    </row>
    <row r="20" spans="1:27" ht="56.25">
      <c r="A20" s="3" t="s">
        <v>33</v>
      </c>
      <c r="B20" s="4" t="s">
        <v>34</v>
      </c>
      <c r="C20" s="5" t="s">
        <v>71</v>
      </c>
      <c r="D20" s="3" t="s">
        <v>72</v>
      </c>
      <c r="E20" s="3" t="s">
        <v>73</v>
      </c>
      <c r="F20" s="3" t="s">
        <v>74</v>
      </c>
      <c r="G20" s="3" t="s">
        <v>75</v>
      </c>
      <c r="H20" s="3"/>
      <c r="I20" s="3"/>
      <c r="J20" s="3"/>
      <c r="K20" s="3"/>
      <c r="L20" s="3"/>
      <c r="M20" s="3" t="s">
        <v>38</v>
      </c>
      <c r="N20" s="3" t="s">
        <v>42</v>
      </c>
      <c r="O20" s="3" t="s">
        <v>40</v>
      </c>
      <c r="P20" s="4" t="s">
        <v>76</v>
      </c>
      <c r="Q20" s="6">
        <v>398000000</v>
      </c>
      <c r="R20" s="6">
        <v>0</v>
      </c>
      <c r="S20" s="6">
        <v>0</v>
      </c>
      <c r="T20" s="6">
        <v>398000000</v>
      </c>
      <c r="U20" s="6">
        <v>0</v>
      </c>
      <c r="V20" s="6">
        <v>0</v>
      </c>
      <c r="W20" s="6">
        <v>398000000</v>
      </c>
      <c r="X20" s="6">
        <v>0</v>
      </c>
      <c r="Y20" s="6">
        <v>0</v>
      </c>
      <c r="Z20" s="6">
        <v>0</v>
      </c>
      <c r="AA20" s="6">
        <v>0</v>
      </c>
    </row>
    <row r="21" spans="1:27" ht="45">
      <c r="A21" s="3" t="s">
        <v>33</v>
      </c>
      <c r="B21" s="4" t="s">
        <v>34</v>
      </c>
      <c r="C21" s="5" t="s">
        <v>77</v>
      </c>
      <c r="D21" s="3" t="s">
        <v>72</v>
      </c>
      <c r="E21" s="3" t="s">
        <v>73</v>
      </c>
      <c r="F21" s="3" t="s">
        <v>74</v>
      </c>
      <c r="G21" s="3" t="s">
        <v>78</v>
      </c>
      <c r="H21" s="3"/>
      <c r="I21" s="3"/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79</v>
      </c>
      <c r="Q21" s="6">
        <v>1775677982</v>
      </c>
      <c r="R21" s="6">
        <v>0</v>
      </c>
      <c r="S21" s="6">
        <v>0</v>
      </c>
      <c r="T21" s="6">
        <v>1775677982</v>
      </c>
      <c r="U21" s="6">
        <v>0</v>
      </c>
      <c r="V21" s="6">
        <v>1100214500</v>
      </c>
      <c r="W21" s="6">
        <v>675463482</v>
      </c>
      <c r="X21" s="6">
        <v>632962000</v>
      </c>
      <c r="Y21" s="6">
        <v>0</v>
      </c>
      <c r="Z21" s="6">
        <v>0</v>
      </c>
      <c r="AA21" s="6">
        <v>0</v>
      </c>
    </row>
    <row r="22" spans="1:27" ht="67.5">
      <c r="A22" s="3" t="s">
        <v>33</v>
      </c>
      <c r="B22" s="4" t="s">
        <v>34</v>
      </c>
      <c r="C22" s="5" t="s">
        <v>80</v>
      </c>
      <c r="D22" s="3" t="s">
        <v>72</v>
      </c>
      <c r="E22" s="3" t="s">
        <v>73</v>
      </c>
      <c r="F22" s="3" t="s">
        <v>74</v>
      </c>
      <c r="G22" s="3" t="s">
        <v>81</v>
      </c>
      <c r="H22" s="3"/>
      <c r="I22" s="3"/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82</v>
      </c>
      <c r="Q22" s="6">
        <v>1826779500</v>
      </c>
      <c r="R22" s="6">
        <v>0</v>
      </c>
      <c r="S22" s="6">
        <v>0</v>
      </c>
      <c r="T22" s="6">
        <v>1826779500</v>
      </c>
      <c r="U22" s="6">
        <v>0</v>
      </c>
      <c r="V22" s="6">
        <v>153032006</v>
      </c>
      <c r="W22" s="6">
        <v>1673747494</v>
      </c>
      <c r="X22" s="6">
        <v>0</v>
      </c>
      <c r="Y22" s="6">
        <v>0</v>
      </c>
      <c r="Z22" s="6">
        <v>0</v>
      </c>
      <c r="AA22" s="6">
        <v>0</v>
      </c>
    </row>
    <row r="23" spans="1:27" ht="45">
      <c r="A23" s="3" t="s">
        <v>33</v>
      </c>
      <c r="B23" s="4" t="s">
        <v>34</v>
      </c>
      <c r="C23" s="5" t="s">
        <v>83</v>
      </c>
      <c r="D23" s="3" t="s">
        <v>72</v>
      </c>
      <c r="E23" s="3" t="s">
        <v>73</v>
      </c>
      <c r="F23" s="3" t="s">
        <v>74</v>
      </c>
      <c r="G23" s="3" t="s">
        <v>84</v>
      </c>
      <c r="H23" s="3"/>
      <c r="I23" s="3"/>
      <c r="J23" s="3"/>
      <c r="K23" s="3"/>
      <c r="L23" s="3"/>
      <c r="M23" s="3" t="s">
        <v>38</v>
      </c>
      <c r="N23" s="3" t="s">
        <v>39</v>
      </c>
      <c r="O23" s="3" t="s">
        <v>40</v>
      </c>
      <c r="P23" s="4" t="s">
        <v>85</v>
      </c>
      <c r="Q23" s="6">
        <v>1158000000</v>
      </c>
      <c r="R23" s="6">
        <v>0</v>
      </c>
      <c r="S23" s="6">
        <v>0</v>
      </c>
      <c r="T23" s="6">
        <v>1158000000</v>
      </c>
      <c r="U23" s="6">
        <v>0</v>
      </c>
      <c r="V23" s="6">
        <v>0</v>
      </c>
      <c r="W23" s="6">
        <v>1158000000</v>
      </c>
      <c r="X23" s="6">
        <v>0</v>
      </c>
      <c r="Y23" s="6">
        <v>0</v>
      </c>
      <c r="Z23" s="6">
        <v>0</v>
      </c>
      <c r="AA23" s="6">
        <v>0</v>
      </c>
    </row>
    <row r="24" spans="1:27" ht="56.25">
      <c r="A24" s="3" t="s">
        <v>33</v>
      </c>
      <c r="B24" s="4" t="s">
        <v>34</v>
      </c>
      <c r="C24" s="5" t="s">
        <v>86</v>
      </c>
      <c r="D24" s="3" t="s">
        <v>72</v>
      </c>
      <c r="E24" s="3" t="s">
        <v>73</v>
      </c>
      <c r="F24" s="3" t="s">
        <v>74</v>
      </c>
      <c r="G24" s="3" t="s">
        <v>87</v>
      </c>
      <c r="H24" s="3"/>
      <c r="I24" s="3"/>
      <c r="J24" s="3"/>
      <c r="K24" s="3"/>
      <c r="L24" s="3"/>
      <c r="M24" s="3" t="s">
        <v>38</v>
      </c>
      <c r="N24" s="3" t="s">
        <v>39</v>
      </c>
      <c r="O24" s="3" t="s">
        <v>40</v>
      </c>
      <c r="P24" s="4" t="s">
        <v>88</v>
      </c>
      <c r="Q24" s="6">
        <v>2435887018</v>
      </c>
      <c r="R24" s="6">
        <v>0</v>
      </c>
      <c r="S24" s="6">
        <v>0</v>
      </c>
      <c r="T24" s="6">
        <v>2435887018</v>
      </c>
      <c r="U24" s="6">
        <v>0</v>
      </c>
      <c r="V24" s="6">
        <v>431013762</v>
      </c>
      <c r="W24" s="6">
        <v>2004873256</v>
      </c>
      <c r="X24" s="6">
        <v>227921241</v>
      </c>
      <c r="Y24" s="6">
        <v>0</v>
      </c>
      <c r="Z24" s="6">
        <v>0</v>
      </c>
      <c r="AA24" s="6">
        <v>0</v>
      </c>
    </row>
    <row r="25" spans="1:27" ht="33.75">
      <c r="A25" s="3" t="s">
        <v>33</v>
      </c>
      <c r="B25" s="4" t="s">
        <v>34</v>
      </c>
      <c r="C25" s="5" t="s">
        <v>89</v>
      </c>
      <c r="D25" s="3" t="s">
        <v>72</v>
      </c>
      <c r="E25" s="3" t="s">
        <v>90</v>
      </c>
      <c r="F25" s="3" t="s">
        <v>74</v>
      </c>
      <c r="G25" s="3" t="s">
        <v>75</v>
      </c>
      <c r="H25" s="3"/>
      <c r="I25" s="3"/>
      <c r="J25" s="3"/>
      <c r="K25" s="3"/>
      <c r="L25" s="3"/>
      <c r="M25" s="3" t="s">
        <v>38</v>
      </c>
      <c r="N25" s="3" t="s">
        <v>39</v>
      </c>
      <c r="O25" s="3" t="s">
        <v>40</v>
      </c>
      <c r="P25" s="4" t="s">
        <v>91</v>
      </c>
      <c r="Q25" s="6">
        <v>2100000000</v>
      </c>
      <c r="R25" s="6">
        <v>0</v>
      </c>
      <c r="S25" s="6">
        <v>0</v>
      </c>
      <c r="T25" s="6">
        <v>2100000000</v>
      </c>
      <c r="U25" s="6">
        <v>0</v>
      </c>
      <c r="V25" s="6">
        <v>373449304</v>
      </c>
      <c r="W25" s="6">
        <v>1726550696</v>
      </c>
      <c r="X25" s="6">
        <v>288135688</v>
      </c>
      <c r="Y25" s="6">
        <v>0</v>
      </c>
      <c r="Z25" s="6">
        <v>0</v>
      </c>
      <c r="AA25" s="6">
        <v>0</v>
      </c>
    </row>
    <row r="26" spans="1:27" ht="45">
      <c r="A26" s="3" t="s">
        <v>33</v>
      </c>
      <c r="B26" s="4" t="s">
        <v>34</v>
      </c>
      <c r="C26" s="5" t="s">
        <v>92</v>
      </c>
      <c r="D26" s="3" t="s">
        <v>72</v>
      </c>
      <c r="E26" s="3" t="s">
        <v>90</v>
      </c>
      <c r="F26" s="3" t="s">
        <v>74</v>
      </c>
      <c r="G26" s="3" t="s">
        <v>78</v>
      </c>
      <c r="H26" s="3"/>
      <c r="I26" s="3"/>
      <c r="J26" s="3"/>
      <c r="K26" s="3"/>
      <c r="L26" s="3"/>
      <c r="M26" s="3" t="s">
        <v>38</v>
      </c>
      <c r="N26" s="3" t="s">
        <v>39</v>
      </c>
      <c r="O26" s="3" t="s">
        <v>40</v>
      </c>
      <c r="P26" s="4" t="s">
        <v>93</v>
      </c>
      <c r="Q26" s="6">
        <v>5800000000</v>
      </c>
      <c r="R26" s="6">
        <v>0</v>
      </c>
      <c r="S26" s="6">
        <v>0</v>
      </c>
      <c r="T26" s="6">
        <v>5800000000</v>
      </c>
      <c r="U26" s="6">
        <v>0</v>
      </c>
      <c r="V26" s="6">
        <v>1798140546</v>
      </c>
      <c r="W26" s="6">
        <v>4001859454</v>
      </c>
      <c r="X26" s="6">
        <v>1546205026</v>
      </c>
      <c r="Y26" s="6">
        <v>9235926</v>
      </c>
      <c r="Z26" s="6">
        <v>9235926</v>
      </c>
      <c r="AA26" s="6">
        <v>9235926</v>
      </c>
    </row>
    <row r="27" spans="1:27" ht="33.75">
      <c r="A27" s="3" t="s">
        <v>33</v>
      </c>
      <c r="B27" s="4" t="s">
        <v>34</v>
      </c>
      <c r="C27" s="5" t="s">
        <v>94</v>
      </c>
      <c r="D27" s="3" t="s">
        <v>72</v>
      </c>
      <c r="E27" s="3" t="s">
        <v>90</v>
      </c>
      <c r="F27" s="3" t="s">
        <v>74</v>
      </c>
      <c r="G27" s="3" t="s">
        <v>81</v>
      </c>
      <c r="H27" s="3"/>
      <c r="I27" s="3"/>
      <c r="J27" s="3"/>
      <c r="K27" s="3"/>
      <c r="L27" s="3"/>
      <c r="M27" s="3" t="s">
        <v>38</v>
      </c>
      <c r="N27" s="3" t="s">
        <v>39</v>
      </c>
      <c r="O27" s="3" t="s">
        <v>40</v>
      </c>
      <c r="P27" s="4" t="s">
        <v>95</v>
      </c>
      <c r="Q27" s="6">
        <v>832049500</v>
      </c>
      <c r="R27" s="6">
        <v>0</v>
      </c>
      <c r="S27" s="6">
        <v>0</v>
      </c>
      <c r="T27" s="6">
        <v>832049500</v>
      </c>
      <c r="U27" s="6">
        <v>0</v>
      </c>
      <c r="V27" s="6">
        <v>131769499</v>
      </c>
      <c r="W27" s="6">
        <v>700280001</v>
      </c>
      <c r="X27" s="6">
        <v>130222027</v>
      </c>
      <c r="Y27" s="6">
        <v>0</v>
      </c>
      <c r="Z27" s="6">
        <v>0</v>
      </c>
      <c r="AA27" s="6">
        <v>0</v>
      </c>
    </row>
    <row r="28" spans="1:27">
      <c r="A28" s="3" t="s">
        <v>1</v>
      </c>
      <c r="B28" s="4" t="s">
        <v>1</v>
      </c>
      <c r="C28" s="5" t="s">
        <v>1</v>
      </c>
      <c r="D28" s="3" t="s">
        <v>1</v>
      </c>
      <c r="E28" s="3" t="s">
        <v>1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1</v>
      </c>
      <c r="M28" s="3" t="s">
        <v>1</v>
      </c>
      <c r="N28" s="3" t="s">
        <v>1</v>
      </c>
      <c r="O28" s="3" t="s">
        <v>1</v>
      </c>
      <c r="P28" s="4" t="s">
        <v>1</v>
      </c>
      <c r="Q28" s="6">
        <f>SUBTOTAL(9,Q19:Q27)</f>
        <v>20845000000</v>
      </c>
      <c r="R28" s="6">
        <f t="shared" ref="R28:AA28" si="0">SUBTOTAL(9,R19:R27)</f>
        <v>0</v>
      </c>
      <c r="S28" s="6">
        <f t="shared" si="0"/>
        <v>0</v>
      </c>
      <c r="T28" s="6">
        <f t="shared" si="0"/>
        <v>20845000000</v>
      </c>
      <c r="U28" s="6">
        <f t="shared" si="0"/>
        <v>0</v>
      </c>
      <c r="V28" s="6">
        <f t="shared" si="0"/>
        <v>6363007762</v>
      </c>
      <c r="W28" s="6">
        <f t="shared" si="0"/>
        <v>14481992238</v>
      </c>
      <c r="X28" s="6">
        <f t="shared" si="0"/>
        <v>3738986994</v>
      </c>
      <c r="Y28" s="6">
        <f t="shared" si="0"/>
        <v>9235926</v>
      </c>
      <c r="Z28" s="6">
        <f t="shared" si="0"/>
        <v>9235926</v>
      </c>
      <c r="AA28" s="6">
        <f t="shared" si="0"/>
        <v>9235926</v>
      </c>
    </row>
    <row r="29" spans="1:27">
      <c r="A29" s="3" t="s">
        <v>1</v>
      </c>
      <c r="B29" s="7" t="s">
        <v>1</v>
      </c>
      <c r="C29" s="5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3" t="s">
        <v>1</v>
      </c>
      <c r="O29" s="3" t="s">
        <v>1</v>
      </c>
      <c r="P29" s="4" t="s">
        <v>1</v>
      </c>
      <c r="Q29" s="8" t="s">
        <v>1</v>
      </c>
      <c r="R29" s="8" t="s">
        <v>1</v>
      </c>
      <c r="S29" s="8" t="s">
        <v>1</v>
      </c>
      <c r="T29" s="8" t="s">
        <v>1</v>
      </c>
      <c r="U29" s="8" t="s">
        <v>1</v>
      </c>
      <c r="V29" s="8" t="s">
        <v>1</v>
      </c>
      <c r="W29" s="8" t="s">
        <v>1</v>
      </c>
      <c r="X29" s="8" t="s">
        <v>1</v>
      </c>
      <c r="Y29" s="8" t="s">
        <v>1</v>
      </c>
      <c r="Z29" s="8" t="s">
        <v>1</v>
      </c>
      <c r="AA29" s="8" t="s">
        <v>1</v>
      </c>
    </row>
    <row r="30" spans="1:27" ht="0" hidden="1" customHeight="1"/>
    <row r="31" spans="1:27" ht="33.950000000000003" customHeight="1">
      <c r="Q31" s="6">
        <f>SUBTOTAL(9,Q5:Q30)</f>
        <v>37985000000</v>
      </c>
      <c r="R31" s="6">
        <f t="shared" ref="R31:AA31" si="1">SUBTOTAL(9,R5:R30)</f>
        <v>0</v>
      </c>
      <c r="S31" s="6">
        <f t="shared" si="1"/>
        <v>0</v>
      </c>
      <c r="T31" s="6">
        <f t="shared" si="1"/>
        <v>37985000000</v>
      </c>
      <c r="U31" s="6">
        <f t="shared" si="1"/>
        <v>1430000000</v>
      </c>
      <c r="V31" s="6">
        <f t="shared" si="1"/>
        <v>15358400230.700001</v>
      </c>
      <c r="W31" s="6">
        <f t="shared" si="1"/>
        <v>21196599769.299999</v>
      </c>
      <c r="X31" s="6">
        <f t="shared" si="1"/>
        <v>5303646372.46</v>
      </c>
      <c r="Y31" s="6">
        <f t="shared" si="1"/>
        <v>857508425.46000004</v>
      </c>
      <c r="Z31" s="6">
        <f t="shared" si="1"/>
        <v>857508425.46000004</v>
      </c>
      <c r="AA31" s="6">
        <f t="shared" si="1"/>
        <v>857508425.46000004</v>
      </c>
    </row>
    <row r="32" spans="1:27"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5" spans="20:27">
      <c r="T35" s="48">
        <f>+T19+T20</f>
        <v>4916606000</v>
      </c>
      <c r="U35" s="48">
        <f t="shared" ref="U35:AA35" si="2">+U19+U20</f>
        <v>0</v>
      </c>
      <c r="V35" s="48">
        <f t="shared" si="2"/>
        <v>2375388145</v>
      </c>
      <c r="W35" s="48">
        <f t="shared" si="2"/>
        <v>2541217855</v>
      </c>
      <c r="X35" s="48">
        <f t="shared" si="2"/>
        <v>913541012</v>
      </c>
      <c r="Y35" s="48">
        <f t="shared" si="2"/>
        <v>0</v>
      </c>
      <c r="Z35" s="48">
        <f t="shared" si="2"/>
        <v>0</v>
      </c>
      <c r="AA35" s="48">
        <f t="shared" si="2"/>
        <v>0</v>
      </c>
    </row>
  </sheetData>
  <autoFilter ref="A4:AB29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2020-02-10T18:54:38Z</dcterms:created>
  <dcterms:modified xsi:type="dcterms:W3CDTF">2020-02-11T15:08:10Z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