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6840" windowHeight="7455" activeTab="1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RUBROS'!$A$4:$AB$32</definedName>
  </definedNames>
  <calcPr calcId="162913"/>
</workbook>
</file>

<file path=xl/calcChain.xml><?xml version="1.0" encoding="utf-8"?>
<calcChain xmlns="http://schemas.openxmlformats.org/spreadsheetml/2006/main">
  <c r="C18" i="2" l="1"/>
  <c r="C16" i="2"/>
  <c r="R10" i="1" l="1"/>
  <c r="R8" i="1"/>
  <c r="I13" i="3" l="1"/>
  <c r="G13" i="3"/>
  <c r="E13" i="3"/>
  <c r="D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B8" i="2"/>
  <c r="F7" i="2"/>
  <c r="D7" i="2"/>
  <c r="H6" i="2"/>
  <c r="F6" i="2"/>
  <c r="H5" i="2"/>
  <c r="F5" i="2"/>
  <c r="D5" i="2"/>
  <c r="H4" i="2"/>
  <c r="F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<sst xmlns="http://schemas.openxmlformats.org/spreadsheetml/2006/main" count="445" uniqueCount="122">
  <si>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</si>
  <si>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</si>
  <si>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</si>
  <si>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</si>
  <si>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</si>
  <si>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</si>
  <si>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</si>
  <si>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</si>
  <si>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</si>
  <si>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</si>
  <si>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</si>
  <si>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</si>
  <si>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</si>
  <si>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</si>
  <si>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</si>
  <si>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</si>
  <si>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</si>
  <si>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</si>
  <si>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</si>
  <si>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</si>
  <si>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</si>
  <si>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</si>
  <si>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</si>
  <si>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</si>
  <si>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</si>
  <si>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</si>
  <si>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</si>
  <si>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</si>
  <si>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</si>
  <si>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</si>
  <si>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</si>
  <si>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</si>
  <si>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</si>
  <si>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</si>
  <si>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</si>
  <si>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</si>
  <si>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</si>
  <si>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</si>
  <si>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</si>
  <si>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</si>
  <si>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</si>
  <si>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</si>
  <si>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</si>
  <si>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</si>
  <si>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</si>
  <si>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</si>
  <si>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</si>
  <si>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</si>
  <si>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</si>
  <si>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</si>
  <si>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</si>
  <si>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</si>
  <si>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</si>
  <si>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</si>
  <si>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</si>
  <si>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</si>
  <si>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</si>
  <si>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</si>
  <si>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</si>
  <si>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</si>
  <si>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</si>
  <si>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</si>
  <si>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</si>
  <si>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</si>
  <si>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</si>
  <si>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</si>
  <si>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</si>
  <si>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</si>
  <si>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</si>
  <si>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</si>
  <si>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</si>
  <si>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</si>
  <si>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</si>
  <si>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</si>
  <si>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</si>
  <si>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</si>
  <si>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</si>
  <si>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</si>
  <si>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</si>
  <si>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</si>
  <si>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</si>
  <si>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</si>
  <si>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</si>
  <si>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</si>
  <si>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</si>
  <si>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</si>
  <si>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</si>
  <si>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</si>
  <si>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</si>
  <si>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</si>
  <si>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</si>
  <si>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</si>
  <si>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</si>
  <si>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</si>
  <si>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</si>
  <si>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</si>
  <si>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</si>
  <si>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</si>
  <si>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</si>
  <si>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</si>
  <si>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</si>
  <si>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</si>
  <si>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</si>
  <si>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</si>
  <si>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</si>
  <si>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</si>
  <si>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</si>
  <si>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</si>
  <si>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</si>
  <si>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</si>
  <si>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</si>
  <si>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</si>
  <si>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</si>
  <si>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</si>
  <si>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</si>
  <si>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</si>
  <si>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</si>
  <si>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 xml:space="preserve">SUPERINTENDENCIA DE LA ECONOMÍA SOLIDARIA 
GASTOS DE FUNCIONAMIENTO -  31 DE ENERO 2021
</t>
  </si>
  <si>
    <t xml:space="preserve">
SUPERINTENDENCIA DE LA ECONOMIA SOLIDARIA
GASTOS DE INVERSIÓN - 31 DE ENERO DE 2021</t>
  </si>
  <si>
    <t>Enero-Enero</t>
  </si>
  <si>
    <t>C-1399-1000-7</t>
  </si>
  <si>
    <t>ADQUISICIÓN DE UNA NUEVA SEDE INTEGRADA PARA LA SUPERSOLIDARIA EN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</si>
</sst>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Fill="1" applyBorder="1"/>
    <xf numFmtId="0" fontId="3" fillId="0" borderId="0" xfId="0" applyFont="1"/>
    <xf numFmtId="41" fontId="4" fillId="3" borderId="5" xfId="2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10" fontId="4" fillId="3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0" fontId="4" fillId="4" borderId="9" xfId="0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/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vertical="center"/>
    </xf>
    <xf numFmtId="3" fontId="3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D11" sqref="D11"/>
    </sheetView>
  </sheetViews>
  <sheetFormatPr baseColWidth="10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 x14ac:dyDescent="0.25"/>
    <row r="2" spans="1:9" ht="36.75" customHeight="1" x14ac:dyDescent="0.2">
      <c r="A2" s="50" t="s">
        <v>117</v>
      </c>
      <c r="B2" s="51"/>
      <c r="C2" s="51"/>
      <c r="D2" s="51"/>
      <c r="E2" s="51"/>
      <c r="F2" s="51"/>
      <c r="G2" s="51"/>
      <c r="H2" s="52"/>
    </row>
    <row r="3" spans="1:9" ht="24" x14ac:dyDescent="0.2">
      <c r="A3" s="2" t="s">
        <v>4</v>
      </c>
      <c r="B3" s="3" t="s">
        <v>92</v>
      </c>
      <c r="C3" s="3" t="s">
        <v>93</v>
      </c>
      <c r="D3" s="4" t="s">
        <v>94</v>
      </c>
      <c r="E3" s="3" t="s">
        <v>95</v>
      </c>
      <c r="F3" s="5" t="s">
        <v>96</v>
      </c>
      <c r="G3" s="3" t="s">
        <v>97</v>
      </c>
      <c r="H3" s="6" t="s">
        <v>98</v>
      </c>
    </row>
    <row r="4" spans="1:9" ht="36.75" customHeight="1" x14ac:dyDescent="0.2">
      <c r="A4" s="7" t="s">
        <v>99</v>
      </c>
      <c r="B4" s="8">
        <v>13312000000</v>
      </c>
      <c r="C4" s="8">
        <v>7864658561</v>
      </c>
      <c r="D4" s="9">
        <f>+C4/B4</f>
        <v>0.59079466353665866</v>
      </c>
      <c r="E4" s="8">
        <v>907014826</v>
      </c>
      <c r="F4" s="10">
        <f>+E4/B4</f>
        <v>6.8135128155048075E-2</v>
      </c>
      <c r="G4" s="8">
        <v>907014826</v>
      </c>
      <c r="H4" s="11">
        <f>+G4/E4</f>
        <v>1</v>
      </c>
    </row>
    <row r="5" spans="1:9" ht="33" customHeight="1" x14ac:dyDescent="0.2">
      <c r="A5" s="7" t="s">
        <v>100</v>
      </c>
      <c r="B5" s="8">
        <v>2842000000</v>
      </c>
      <c r="C5" s="8">
        <v>1603288409.98</v>
      </c>
      <c r="D5" s="9">
        <f>+C5/B5</f>
        <v>0.56414089021111891</v>
      </c>
      <c r="E5" s="12">
        <v>710638787.50999999</v>
      </c>
      <c r="F5" s="10">
        <f>+E5/B5</f>
        <v>0.25004883445109077</v>
      </c>
      <c r="G5" s="8">
        <v>20529748.510000002</v>
      </c>
      <c r="H5" s="11">
        <f>+G5/E5</f>
        <v>2.8889147160027641E-2</v>
      </c>
    </row>
    <row r="6" spans="1:9" ht="30.75" customHeight="1" x14ac:dyDescent="0.2">
      <c r="A6" s="7" t="s">
        <v>101</v>
      </c>
      <c r="B6" s="8">
        <v>1005000000</v>
      </c>
      <c r="C6" s="8">
        <v>45837813</v>
      </c>
      <c r="D6" s="10">
        <f>+C6/B6</f>
        <v>4.5609764179104478E-2</v>
      </c>
      <c r="E6" s="12">
        <v>1837813</v>
      </c>
      <c r="F6" s="10">
        <f>+E6/B6</f>
        <v>1.8286696517412935E-3</v>
      </c>
      <c r="G6" s="8">
        <v>1837813</v>
      </c>
      <c r="H6" s="11">
        <f>+G6/E6</f>
        <v>1</v>
      </c>
      <c r="I6" s="13"/>
    </row>
    <row r="7" spans="1:9" ht="37.5" customHeight="1" x14ac:dyDescent="0.2">
      <c r="A7" s="7" t="s">
        <v>102</v>
      </c>
      <c r="B7" s="8">
        <v>100000000</v>
      </c>
      <c r="C7" s="8">
        <v>0</v>
      </c>
      <c r="D7" s="10">
        <f>+C7/B7</f>
        <v>0</v>
      </c>
      <c r="E7" s="12">
        <v>0</v>
      </c>
      <c r="F7" s="10">
        <f>+E7/B7</f>
        <v>0</v>
      </c>
      <c r="G7" s="12">
        <v>0</v>
      </c>
      <c r="H7" s="11">
        <v>0</v>
      </c>
    </row>
    <row r="8" spans="1:9" s="18" customFormat="1" ht="12.75" thickBot="1" x14ac:dyDescent="0.25">
      <c r="A8" s="14" t="s">
        <v>103</v>
      </c>
      <c r="B8" s="15">
        <f>SUM(B4:B7)</f>
        <v>17259000000</v>
      </c>
      <c r="C8" s="15">
        <f>SUM(C4:C7)</f>
        <v>9513784783.9799995</v>
      </c>
      <c r="D8" s="16">
        <f>+C8/B8</f>
        <v>0.55123615412132798</v>
      </c>
      <c r="E8" s="15">
        <f>SUM(E4:E7)</f>
        <v>1619491426.51</v>
      </c>
      <c r="F8" s="16">
        <f>+E8/B8</f>
        <v>9.3834603772524477E-2</v>
      </c>
      <c r="G8" s="15">
        <f>SUM(G4:G7)</f>
        <v>929382387.50999999</v>
      </c>
      <c r="H8" s="17">
        <f>+G8/E8</f>
        <v>0.5738729901848364</v>
      </c>
    </row>
    <row r="15" spans="1:9" x14ac:dyDescent="0.2">
      <c r="B15" s="49">
        <v>20211460789</v>
      </c>
      <c r="C15" s="1">
        <v>100</v>
      </c>
    </row>
    <row r="16" spans="1:9" x14ac:dyDescent="0.2">
      <c r="B16" s="49">
        <v>17259000000</v>
      </c>
      <c r="C16" s="1">
        <f>+B16*C15/B15</f>
        <v>85.392145477149953</v>
      </c>
    </row>
    <row r="18" spans="3:3" x14ac:dyDescent="0.2">
      <c r="C18" s="1">
        <f>+C15-C16</f>
        <v>14.607854522850047</v>
      </c>
    </row>
    <row r="69" spans="1:2" x14ac:dyDescent="0.2">
      <c r="B69" s="1" t="s">
        <v>105</v>
      </c>
    </row>
    <row r="79" spans="1:2" x14ac:dyDescent="0.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tabSelected="1" topLeftCell="A10" workbookViewId="0">
      <selection activeCell="F21" sqref="F21"/>
    </sheetView>
  </sheetViews>
  <sheetFormatPr baseColWidth="10" defaultRowHeight="12" x14ac:dyDescent="0.2"/>
  <cols>
    <col min="1" max="1" width="13.5703125" style="19" customWidth="1"/>
    <col min="2" max="2" width="40.85546875" style="19" customWidth="1"/>
    <col min="3" max="3" width="23.5703125" style="19" customWidth="1"/>
    <col min="4" max="4" width="15.28515625" style="19" customWidth="1"/>
    <col min="5" max="5" width="15.5703125" style="19" customWidth="1"/>
    <col min="6" max="6" width="12.28515625" style="19" customWidth="1"/>
    <col min="7" max="7" width="15.85546875" style="19" customWidth="1"/>
    <col min="8" max="8" width="12" style="19" customWidth="1"/>
    <col min="9" max="9" width="14.42578125" style="19" customWidth="1"/>
    <col min="10" max="10" width="11.5703125" style="19" customWidth="1"/>
    <col min="11" max="11" width="9.7109375" style="19" customWidth="1"/>
    <col min="12" max="16384" width="11.42578125" style="19"/>
  </cols>
  <sheetData>
    <row r="1" spans="1:11 16380:16380" ht="12.75" thickBot="1" x14ac:dyDescent="0.25"/>
    <row r="2" spans="1:11 16380:16380" ht="45" customHeight="1" thickBot="1" x14ac:dyDescent="0.25">
      <c r="A2" s="53" t="s">
        <v>118</v>
      </c>
      <c r="B2" s="54"/>
      <c r="C2" s="54"/>
      <c r="D2" s="54"/>
      <c r="E2" s="54"/>
      <c r="F2" s="54"/>
      <c r="G2" s="54"/>
      <c r="H2" s="54"/>
      <c r="I2" s="54"/>
      <c r="J2" s="55"/>
    </row>
    <row r="3" spans="1:11 16380:16380" ht="24" x14ac:dyDescent="0.2">
      <c r="A3" s="56" t="s">
        <v>106</v>
      </c>
      <c r="B3" s="57"/>
      <c r="C3" s="20" t="s">
        <v>107</v>
      </c>
      <c r="D3" s="21" t="s">
        <v>92</v>
      </c>
      <c r="E3" s="21" t="s">
        <v>93</v>
      </c>
      <c r="F3" s="22" t="s">
        <v>94</v>
      </c>
      <c r="G3" s="21" t="s">
        <v>95</v>
      </c>
      <c r="H3" s="22" t="s">
        <v>96</v>
      </c>
      <c r="I3" s="21" t="s">
        <v>97</v>
      </c>
      <c r="J3" s="23" t="s">
        <v>98</v>
      </c>
    </row>
    <row r="4" spans="1:11 16380:16380" ht="48" x14ac:dyDescent="0.25">
      <c r="A4" s="24" t="s">
        <v>67</v>
      </c>
      <c r="B4" s="25" t="s">
        <v>72</v>
      </c>
      <c r="C4" s="42" t="s">
        <v>108</v>
      </c>
      <c r="D4" s="43">
        <v>5788799187</v>
      </c>
      <c r="E4" s="44">
        <v>910800971</v>
      </c>
      <c r="F4" s="10">
        <f t="shared" ref="F4:F13" si="0">+E4/D4</f>
        <v>0.15733849829259935</v>
      </c>
      <c r="G4" s="44">
        <v>427003800</v>
      </c>
      <c r="H4" s="10">
        <f t="shared" ref="H4:H13" si="1">+G4/D4</f>
        <v>7.3763795600118476E-2</v>
      </c>
      <c r="I4" s="44">
        <v>0</v>
      </c>
      <c r="J4" s="45">
        <f t="shared" ref="J4:J13" si="2">+I4/G4</f>
        <v>0</v>
      </c>
      <c r="K4" s="26"/>
    </row>
    <row r="5" spans="1:11 16380:16380" ht="36" x14ac:dyDescent="0.2">
      <c r="A5" s="24" t="s">
        <v>73</v>
      </c>
      <c r="B5" s="25" t="s">
        <v>109</v>
      </c>
      <c r="C5" s="42" t="s">
        <v>110</v>
      </c>
      <c r="D5" s="43">
        <v>1848303211</v>
      </c>
      <c r="E5" s="43">
        <v>1565154948</v>
      </c>
      <c r="F5" s="10">
        <f t="shared" si="0"/>
        <v>0.84680637824201666</v>
      </c>
      <c r="G5" s="44">
        <v>1107244507</v>
      </c>
      <c r="H5" s="10">
        <f t="shared" si="1"/>
        <v>0.59905999211078576</v>
      </c>
      <c r="I5" s="44">
        <v>0</v>
      </c>
      <c r="J5" s="45">
        <f t="shared" si="2"/>
        <v>0</v>
      </c>
      <c r="K5" s="27"/>
    </row>
    <row r="6" spans="1:11 16380:16380" ht="48" x14ac:dyDescent="0.2">
      <c r="A6" s="24" t="s">
        <v>76</v>
      </c>
      <c r="B6" s="25" t="s">
        <v>78</v>
      </c>
      <c r="C6" s="42" t="s">
        <v>110</v>
      </c>
      <c r="D6" s="43">
        <v>1901494782</v>
      </c>
      <c r="E6" s="44">
        <v>661069846</v>
      </c>
      <c r="F6" s="10">
        <f t="shared" si="0"/>
        <v>0.34765798584242447</v>
      </c>
      <c r="G6" s="44">
        <v>87524250</v>
      </c>
      <c r="H6" s="10">
        <f t="shared" si="1"/>
        <v>4.6029182319365418E-2</v>
      </c>
      <c r="I6" s="44">
        <v>0</v>
      </c>
      <c r="J6" s="45">
        <f t="shared" si="2"/>
        <v>0</v>
      </c>
      <c r="K6" s="27"/>
    </row>
    <row r="7" spans="1:11 16380:16380" ht="36" x14ac:dyDescent="0.2">
      <c r="A7" s="24" t="s">
        <v>79</v>
      </c>
      <c r="B7" s="25" t="s">
        <v>81</v>
      </c>
      <c r="C7" s="42" t="s">
        <v>108</v>
      </c>
      <c r="D7" s="43">
        <v>1905200000</v>
      </c>
      <c r="E7" s="44">
        <v>51800000</v>
      </c>
      <c r="F7" s="10">
        <f t="shared" si="0"/>
        <v>2.7188746588284695E-2</v>
      </c>
      <c r="G7" s="44">
        <v>0</v>
      </c>
      <c r="H7" s="10">
        <f t="shared" si="1"/>
        <v>0</v>
      </c>
      <c r="I7" s="44">
        <v>0</v>
      </c>
      <c r="J7" s="45" t="e">
        <f t="shared" si="2"/>
        <v>#DIV/0!</v>
      </c>
      <c r="K7" s="27"/>
    </row>
    <row r="8" spans="1:11 16380:16380" ht="36" x14ac:dyDescent="0.2">
      <c r="A8" s="24" t="s">
        <v>82</v>
      </c>
      <c r="B8" s="25" t="s">
        <v>84</v>
      </c>
      <c r="C8" s="42" t="s">
        <v>111</v>
      </c>
      <c r="D8" s="43">
        <v>3002406250</v>
      </c>
      <c r="E8" s="44">
        <v>1139217457</v>
      </c>
      <c r="F8" s="10">
        <f t="shared" si="0"/>
        <v>0.37943481399294315</v>
      </c>
      <c r="G8" s="44">
        <v>692254314</v>
      </c>
      <c r="H8" s="10">
        <f t="shared" si="1"/>
        <v>0.23056650444955609</v>
      </c>
      <c r="I8" s="44">
        <v>0</v>
      </c>
      <c r="J8" s="45">
        <f t="shared" si="2"/>
        <v>0</v>
      </c>
      <c r="K8" s="27"/>
    </row>
    <row r="9" spans="1:11 16380:16380" ht="24" x14ac:dyDescent="0.2">
      <c r="A9" s="24" t="s">
        <v>85</v>
      </c>
      <c r="B9" s="25" t="s">
        <v>87</v>
      </c>
      <c r="C9" s="42" t="s">
        <v>112</v>
      </c>
      <c r="D9" s="43">
        <v>2884000000</v>
      </c>
      <c r="E9" s="44">
        <v>899387662</v>
      </c>
      <c r="F9" s="10">
        <f t="shared" si="0"/>
        <v>0.31185425173370318</v>
      </c>
      <c r="G9" s="44">
        <v>826684912</v>
      </c>
      <c r="H9" s="10">
        <f t="shared" si="1"/>
        <v>0.28664525381414702</v>
      </c>
      <c r="I9" s="44">
        <v>0</v>
      </c>
      <c r="J9" s="45">
        <f t="shared" si="2"/>
        <v>0</v>
      </c>
      <c r="K9" s="27"/>
    </row>
    <row r="10" spans="1:11 16380:16380" ht="36" x14ac:dyDescent="0.2">
      <c r="A10" s="24" t="s">
        <v>88</v>
      </c>
      <c r="B10" s="25" t="s">
        <v>89</v>
      </c>
      <c r="C10" s="42" t="s">
        <v>113</v>
      </c>
      <c r="D10" s="43">
        <v>6032000000</v>
      </c>
      <c r="E10" s="44">
        <v>1154783080</v>
      </c>
      <c r="F10" s="10">
        <f t="shared" si="0"/>
        <v>0.19144281830238727</v>
      </c>
      <c r="G10" s="44">
        <v>691424925</v>
      </c>
      <c r="H10" s="10">
        <f t="shared" si="1"/>
        <v>0.11462614804376658</v>
      </c>
      <c r="I10" s="44">
        <v>9235927</v>
      </c>
      <c r="J10" s="45">
        <f t="shared" si="2"/>
        <v>1.3357816107077713E-2</v>
      </c>
      <c r="K10" s="27"/>
      <c r="XEZ10" s="28">
        <f>SUM(D10:XEY10)</f>
        <v>7887443932.3194265</v>
      </c>
    </row>
    <row r="11" spans="1:11 16380:16380" ht="36" x14ac:dyDescent="0.2">
      <c r="A11" s="24" t="s">
        <v>90</v>
      </c>
      <c r="B11" s="25" t="s">
        <v>91</v>
      </c>
      <c r="C11" s="42" t="s">
        <v>113</v>
      </c>
      <c r="D11" s="43">
        <v>871036190</v>
      </c>
      <c r="E11" s="44">
        <v>595641750</v>
      </c>
      <c r="F11" s="10">
        <f t="shared" si="0"/>
        <v>0.683831230938866</v>
      </c>
      <c r="G11" s="44">
        <v>337588500</v>
      </c>
      <c r="H11" s="10">
        <f t="shared" si="1"/>
        <v>0.38757115246841811</v>
      </c>
      <c r="I11" s="44">
        <v>0</v>
      </c>
      <c r="J11" s="45">
        <f t="shared" si="2"/>
        <v>0</v>
      </c>
      <c r="K11" s="27"/>
    </row>
    <row r="12" spans="1:11 16380:16380" ht="28.5" customHeight="1" x14ac:dyDescent="0.2">
      <c r="A12" s="24" t="s">
        <v>120</v>
      </c>
      <c r="B12" s="46" t="s">
        <v>121</v>
      </c>
      <c r="C12" s="42" t="s">
        <v>112</v>
      </c>
      <c r="D12" s="47">
        <v>19912760380</v>
      </c>
      <c r="E12" s="48">
        <v>0</v>
      </c>
      <c r="F12" s="10">
        <f t="shared" si="0"/>
        <v>0</v>
      </c>
      <c r="G12" s="48">
        <v>0</v>
      </c>
      <c r="H12" s="10">
        <f t="shared" si="1"/>
        <v>0</v>
      </c>
      <c r="I12" s="48">
        <v>0</v>
      </c>
      <c r="J12" s="45">
        <v>0</v>
      </c>
      <c r="K12" s="27"/>
    </row>
    <row r="13" spans="1:11 16380:16380" s="33" customFormat="1" ht="12.75" thickBot="1" x14ac:dyDescent="0.25">
      <c r="A13" s="58"/>
      <c r="B13" s="59"/>
      <c r="C13" s="29"/>
      <c r="D13" s="30">
        <f>SUM(D4:D12)</f>
        <v>44146000000</v>
      </c>
      <c r="E13" s="30">
        <f>SUM(E4:E12)</f>
        <v>6977855714</v>
      </c>
      <c r="F13" s="31">
        <f t="shared" si="0"/>
        <v>0.15806314760114168</v>
      </c>
      <c r="G13" s="30">
        <f>SUM(G4:G12)</f>
        <v>4169725208</v>
      </c>
      <c r="H13" s="31">
        <f t="shared" si="1"/>
        <v>9.4453069541974355E-2</v>
      </c>
      <c r="I13" s="30">
        <f>SUM(I4:I12)</f>
        <v>9235927</v>
      </c>
      <c r="J13" s="32">
        <f t="shared" si="2"/>
        <v>2.2149965619508998E-3</v>
      </c>
    </row>
    <row r="17" spans="4:10" x14ac:dyDescent="0.2">
      <c r="I17" s="28"/>
    </row>
    <row r="18" spans="4:10" x14ac:dyDescent="0.2">
      <c r="H18" s="28"/>
      <c r="I18" s="28"/>
      <c r="J18" s="28"/>
    </row>
    <row r="20" spans="4:10" x14ac:dyDescent="0.2">
      <c r="D20" s="28"/>
    </row>
    <row r="21" spans="4:10" x14ac:dyDescent="0.2">
      <c r="D21" s="28"/>
      <c r="E21" s="41"/>
    </row>
    <row r="22" spans="4:10" x14ac:dyDescent="0.2">
      <c r="E22" s="41"/>
    </row>
  </sheetData>
  <mergeCells count="3">
    <mergeCell ref="A2:J2"/>
    <mergeCell ref="A3:B3"/>
    <mergeCell ref="A13:B13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showGridLines="0" topLeftCell="A29" workbookViewId="0">
      <selection activeCell="A39" sqref="A39"/>
    </sheetView>
  </sheetViews>
  <sheetFormatPr baseColWidth="10" defaultRowHeight="15" x14ac:dyDescent="0.25"/>
  <cols>
    <col min="1" max="1" width="13.42578125" style="36" customWidth="1"/>
    <col min="2" max="2" width="27" style="36" customWidth="1"/>
    <col min="3" max="3" width="21.5703125" style="36" customWidth="1"/>
    <col min="4" max="11" width="5.42578125" style="36" customWidth="1"/>
    <col min="12" max="12" width="7" style="36" customWidth="1"/>
    <col min="13" max="13" width="9.5703125" style="36" customWidth="1"/>
    <col min="14" max="14" width="8" style="36" customWidth="1"/>
    <col min="15" max="15" width="9.5703125" style="36" customWidth="1"/>
    <col min="16" max="16" width="27.5703125" style="36" customWidth="1"/>
    <col min="17" max="28" width="18.85546875" style="36" customWidth="1"/>
    <col min="29" max="29" width="0" style="36" hidden="1" customWidth="1"/>
    <col min="30" max="30" width="6.42578125" style="36" customWidth="1"/>
    <col min="31" max="16384" width="11.42578125" style="36"/>
  </cols>
  <sheetData>
    <row r="1" spans="1:28" x14ac:dyDescent="0.25">
      <c r="A1" s="34" t="s">
        <v>0</v>
      </c>
      <c r="B1" s="34">
        <v>2021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/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  <c r="AB1" s="35" t="s">
        <v>1</v>
      </c>
    </row>
    <row r="2" spans="1:28" x14ac:dyDescent="0.25">
      <c r="A2" s="34" t="s">
        <v>114</v>
      </c>
      <c r="B2" s="34" t="s">
        <v>115</v>
      </c>
      <c r="C2" s="35" t="s">
        <v>1</v>
      </c>
      <c r="D2" s="35" t="s">
        <v>1</v>
      </c>
      <c r="E2" s="35" t="s">
        <v>1</v>
      </c>
      <c r="F2" s="35" t="s">
        <v>1</v>
      </c>
      <c r="G2" s="35" t="s">
        <v>1</v>
      </c>
      <c r="H2" s="35" t="s">
        <v>1</v>
      </c>
      <c r="I2" s="35" t="s">
        <v>1</v>
      </c>
      <c r="J2" s="35" t="s">
        <v>1</v>
      </c>
      <c r="K2" s="35" t="s">
        <v>1</v>
      </c>
      <c r="L2" s="35" t="s">
        <v>1</v>
      </c>
      <c r="M2" s="35" t="s">
        <v>1</v>
      </c>
      <c r="N2" s="35" t="s">
        <v>1</v>
      </c>
      <c r="O2" s="35" t="s">
        <v>1</v>
      </c>
      <c r="P2" s="35" t="s">
        <v>1</v>
      </c>
      <c r="Q2" s="35" t="s">
        <v>1</v>
      </c>
      <c r="R2" s="35"/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  <c r="AB2" s="35" t="s">
        <v>1</v>
      </c>
    </row>
    <row r="3" spans="1:28" x14ac:dyDescent="0.25">
      <c r="A3" s="34" t="s">
        <v>116</v>
      </c>
      <c r="B3" s="34" t="s">
        <v>119</v>
      </c>
      <c r="C3" s="35" t="s">
        <v>1</v>
      </c>
      <c r="D3" s="35" t="s">
        <v>1</v>
      </c>
      <c r="E3" s="35" t="s">
        <v>1</v>
      </c>
      <c r="F3" s="35" t="s">
        <v>1</v>
      </c>
      <c r="G3" s="35" t="s">
        <v>1</v>
      </c>
      <c r="H3" s="35" t="s">
        <v>1</v>
      </c>
      <c r="I3" s="35" t="s">
        <v>1</v>
      </c>
      <c r="J3" s="35" t="s">
        <v>1</v>
      </c>
      <c r="K3" s="35" t="s">
        <v>1</v>
      </c>
      <c r="L3" s="35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/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  <c r="AB3" s="35" t="s">
        <v>1</v>
      </c>
    </row>
    <row r="4" spans="1:28" ht="24" x14ac:dyDescent="0.2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/>
      <c r="S4" s="34" t="s">
        <v>19</v>
      </c>
      <c r="T4" s="34" t="s">
        <v>20</v>
      </c>
      <c r="U4" s="34" t="s">
        <v>21</v>
      </c>
      <c r="V4" s="34" t="s">
        <v>22</v>
      </c>
      <c r="W4" s="34" t="s">
        <v>23</v>
      </c>
      <c r="X4" s="34" t="s">
        <v>24</v>
      </c>
      <c r="Y4" s="34" t="s">
        <v>25</v>
      </c>
      <c r="Z4" s="34" t="s">
        <v>26</v>
      </c>
      <c r="AA4" s="34" t="s">
        <v>27</v>
      </c>
      <c r="AB4" s="34" t="s">
        <v>28</v>
      </c>
    </row>
    <row r="5" spans="1:28" ht="22.5" x14ac:dyDescent="0.25">
      <c r="A5" s="37" t="s">
        <v>29</v>
      </c>
      <c r="B5" s="38" t="s">
        <v>30</v>
      </c>
      <c r="C5" s="39" t="s">
        <v>31</v>
      </c>
      <c r="D5" s="37" t="s">
        <v>32</v>
      </c>
      <c r="E5" s="37" t="s">
        <v>33</v>
      </c>
      <c r="F5" s="37" t="s">
        <v>33</v>
      </c>
      <c r="G5" s="37" t="s">
        <v>33</v>
      </c>
      <c r="H5" s="37"/>
      <c r="I5" s="37"/>
      <c r="J5" s="37"/>
      <c r="K5" s="37"/>
      <c r="L5" s="37"/>
      <c r="M5" s="37" t="s">
        <v>34</v>
      </c>
      <c r="N5" s="37" t="s">
        <v>35</v>
      </c>
      <c r="O5" s="37" t="s">
        <v>36</v>
      </c>
      <c r="P5" s="38" t="s">
        <v>37</v>
      </c>
      <c r="Q5" s="40">
        <v>362000000</v>
      </c>
      <c r="R5" s="40"/>
      <c r="S5" s="40">
        <v>0</v>
      </c>
      <c r="T5" s="40">
        <v>0</v>
      </c>
      <c r="U5" s="40">
        <v>362000000</v>
      </c>
      <c r="V5" s="40">
        <v>0</v>
      </c>
      <c r="W5" s="40">
        <v>0</v>
      </c>
      <c r="X5" s="40">
        <v>362000000</v>
      </c>
      <c r="Y5" s="40">
        <v>0</v>
      </c>
      <c r="Z5" s="40">
        <v>0</v>
      </c>
      <c r="AA5" s="40">
        <v>0</v>
      </c>
      <c r="AB5" s="40">
        <v>0</v>
      </c>
    </row>
    <row r="6" spans="1:28" ht="22.5" x14ac:dyDescent="0.25">
      <c r="A6" s="37" t="s">
        <v>29</v>
      </c>
      <c r="B6" s="38" t="s">
        <v>30</v>
      </c>
      <c r="C6" s="39" t="s">
        <v>31</v>
      </c>
      <c r="D6" s="37" t="s">
        <v>32</v>
      </c>
      <c r="E6" s="37" t="s">
        <v>33</v>
      </c>
      <c r="F6" s="37" t="s">
        <v>33</v>
      </c>
      <c r="G6" s="37" t="s">
        <v>33</v>
      </c>
      <c r="H6" s="37"/>
      <c r="I6" s="37"/>
      <c r="J6" s="37"/>
      <c r="K6" s="37"/>
      <c r="L6" s="37"/>
      <c r="M6" s="37" t="s">
        <v>34</v>
      </c>
      <c r="N6" s="37" t="s">
        <v>38</v>
      </c>
      <c r="O6" s="37" t="s">
        <v>36</v>
      </c>
      <c r="P6" s="38" t="s">
        <v>37</v>
      </c>
      <c r="Q6" s="40">
        <v>8082000000</v>
      </c>
      <c r="R6" s="40"/>
      <c r="S6" s="40">
        <v>0</v>
      </c>
      <c r="T6" s="40">
        <v>0</v>
      </c>
      <c r="U6" s="40">
        <v>8082000000</v>
      </c>
      <c r="V6" s="40">
        <v>0</v>
      </c>
      <c r="W6" s="40">
        <v>6465600000</v>
      </c>
      <c r="X6" s="40">
        <v>1616400000</v>
      </c>
      <c r="Y6" s="40">
        <v>569146987</v>
      </c>
      <c r="Z6" s="40">
        <v>569146987</v>
      </c>
      <c r="AA6" s="40">
        <v>569146987</v>
      </c>
      <c r="AB6" s="40">
        <v>569146987</v>
      </c>
    </row>
    <row r="7" spans="1:28" x14ac:dyDescent="0.25">
      <c r="A7" s="37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40">
        <v>8444000000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22.5" x14ac:dyDescent="0.25">
      <c r="A8" s="37" t="s">
        <v>29</v>
      </c>
      <c r="B8" s="38" t="s">
        <v>30</v>
      </c>
      <c r="C8" s="39" t="s">
        <v>39</v>
      </c>
      <c r="D8" s="37" t="s">
        <v>32</v>
      </c>
      <c r="E8" s="37" t="s">
        <v>33</v>
      </c>
      <c r="F8" s="37" t="s">
        <v>33</v>
      </c>
      <c r="G8" s="37" t="s">
        <v>40</v>
      </c>
      <c r="H8" s="37"/>
      <c r="I8" s="37"/>
      <c r="J8" s="37"/>
      <c r="K8" s="37"/>
      <c r="L8" s="37"/>
      <c r="M8" s="37" t="s">
        <v>34</v>
      </c>
      <c r="N8" s="37" t="s">
        <v>35</v>
      </c>
      <c r="O8" s="37" t="s">
        <v>36</v>
      </c>
      <c r="P8" s="38" t="s">
        <v>41</v>
      </c>
      <c r="Q8" s="40">
        <v>1401000000</v>
      </c>
      <c r="R8" s="40">
        <f>+Q7+Q10+Q13</f>
        <v>12999000000</v>
      </c>
      <c r="S8" s="40">
        <v>0</v>
      </c>
      <c r="T8" s="40">
        <v>0</v>
      </c>
      <c r="U8" s="40">
        <v>1401000000</v>
      </c>
      <c r="V8" s="40">
        <v>0</v>
      </c>
      <c r="W8" s="40">
        <v>78272500</v>
      </c>
      <c r="X8" s="40">
        <v>1322727500</v>
      </c>
      <c r="Y8" s="40">
        <v>78272500</v>
      </c>
      <c r="Z8" s="40">
        <v>78272500</v>
      </c>
      <c r="AA8" s="40">
        <v>78272500</v>
      </c>
      <c r="AB8" s="40">
        <v>78272500</v>
      </c>
    </row>
    <row r="9" spans="1:28" ht="22.5" x14ac:dyDescent="0.25">
      <c r="A9" s="37" t="s">
        <v>29</v>
      </c>
      <c r="B9" s="38" t="s">
        <v>30</v>
      </c>
      <c r="C9" s="39" t="s">
        <v>39</v>
      </c>
      <c r="D9" s="37" t="s">
        <v>32</v>
      </c>
      <c r="E9" s="37" t="s">
        <v>33</v>
      </c>
      <c r="F9" s="37" t="s">
        <v>33</v>
      </c>
      <c r="G9" s="37" t="s">
        <v>40</v>
      </c>
      <c r="H9" s="37"/>
      <c r="I9" s="37"/>
      <c r="J9" s="37"/>
      <c r="K9" s="37"/>
      <c r="L9" s="37"/>
      <c r="M9" s="37" t="s">
        <v>34</v>
      </c>
      <c r="N9" s="37" t="s">
        <v>38</v>
      </c>
      <c r="O9" s="37" t="s">
        <v>36</v>
      </c>
      <c r="P9" s="38" t="s">
        <v>41</v>
      </c>
      <c r="Q9" s="40">
        <v>1713000000</v>
      </c>
      <c r="R9" s="40"/>
      <c r="S9" s="40">
        <v>0</v>
      </c>
      <c r="T9" s="40">
        <v>0</v>
      </c>
      <c r="U9" s="40">
        <v>1713000000</v>
      </c>
      <c r="V9" s="40">
        <v>0</v>
      </c>
      <c r="W9" s="40">
        <v>167986061</v>
      </c>
      <c r="X9" s="40">
        <v>1545013939</v>
      </c>
      <c r="Y9" s="40">
        <v>167986061</v>
      </c>
      <c r="Z9" s="40">
        <v>167986061</v>
      </c>
      <c r="AA9" s="40">
        <v>167986061</v>
      </c>
      <c r="AB9" s="40">
        <v>167986061</v>
      </c>
    </row>
    <row r="10" spans="1:28" x14ac:dyDescent="0.25">
      <c r="A10" s="37"/>
      <c r="B10" s="38"/>
      <c r="C10" s="39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40">
        <v>3114000000</v>
      </c>
      <c r="R10" s="40">
        <f>+Q5+Q6+Q8+Q9+Q11+Q12+Q14</f>
        <v>13312000000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33.75" x14ac:dyDescent="0.25">
      <c r="A11" s="37" t="s">
        <v>29</v>
      </c>
      <c r="B11" s="38" t="s">
        <v>30</v>
      </c>
      <c r="C11" s="39" t="s">
        <v>42</v>
      </c>
      <c r="D11" s="37" t="s">
        <v>32</v>
      </c>
      <c r="E11" s="37" t="s">
        <v>33</v>
      </c>
      <c r="F11" s="37" t="s">
        <v>33</v>
      </c>
      <c r="G11" s="37" t="s">
        <v>43</v>
      </c>
      <c r="H11" s="37"/>
      <c r="I11" s="37"/>
      <c r="J11" s="37"/>
      <c r="K11" s="37"/>
      <c r="L11" s="37"/>
      <c r="M11" s="37" t="s">
        <v>34</v>
      </c>
      <c r="N11" s="37" t="s">
        <v>35</v>
      </c>
      <c r="O11" s="37" t="s">
        <v>36</v>
      </c>
      <c r="P11" s="38" t="s">
        <v>44</v>
      </c>
      <c r="Q11" s="40">
        <v>784000000</v>
      </c>
      <c r="R11" s="40">
        <v>13312000000</v>
      </c>
      <c r="S11" s="40">
        <v>0</v>
      </c>
      <c r="T11" s="40">
        <v>0</v>
      </c>
      <c r="U11" s="40">
        <v>784000000</v>
      </c>
      <c r="V11" s="40">
        <v>0</v>
      </c>
      <c r="W11" s="40">
        <v>627200000</v>
      </c>
      <c r="X11" s="40">
        <v>156800000</v>
      </c>
      <c r="Y11" s="40">
        <v>27508345</v>
      </c>
      <c r="Z11" s="40">
        <v>27508345</v>
      </c>
      <c r="AA11" s="40">
        <v>27508345</v>
      </c>
      <c r="AB11" s="40">
        <v>27508345</v>
      </c>
    </row>
    <row r="12" spans="1:28" ht="33.75" x14ac:dyDescent="0.25">
      <c r="A12" s="37" t="s">
        <v>29</v>
      </c>
      <c r="B12" s="38" t="s">
        <v>30</v>
      </c>
      <c r="C12" s="39" t="s">
        <v>42</v>
      </c>
      <c r="D12" s="37" t="s">
        <v>32</v>
      </c>
      <c r="E12" s="37" t="s">
        <v>33</v>
      </c>
      <c r="F12" s="37" t="s">
        <v>33</v>
      </c>
      <c r="G12" s="37" t="s">
        <v>43</v>
      </c>
      <c r="H12" s="37"/>
      <c r="I12" s="37"/>
      <c r="J12" s="37"/>
      <c r="K12" s="37"/>
      <c r="L12" s="37"/>
      <c r="M12" s="37" t="s">
        <v>34</v>
      </c>
      <c r="N12" s="37" t="s">
        <v>38</v>
      </c>
      <c r="O12" s="37" t="s">
        <v>36</v>
      </c>
      <c r="P12" s="38" t="s">
        <v>44</v>
      </c>
      <c r="Q12" s="40">
        <v>657000000</v>
      </c>
      <c r="R12" s="40"/>
      <c r="S12" s="40">
        <v>0</v>
      </c>
      <c r="T12" s="40">
        <v>0</v>
      </c>
      <c r="U12" s="40">
        <v>657000000</v>
      </c>
      <c r="V12" s="40">
        <v>0</v>
      </c>
      <c r="W12" s="40">
        <v>525600000</v>
      </c>
      <c r="X12" s="40">
        <v>131400000</v>
      </c>
      <c r="Y12" s="40">
        <v>64100933</v>
      </c>
      <c r="Z12" s="40">
        <v>64100933</v>
      </c>
      <c r="AA12" s="40">
        <v>64100933</v>
      </c>
      <c r="AB12" s="40">
        <v>64100933</v>
      </c>
    </row>
    <row r="13" spans="1:28" x14ac:dyDescent="0.25">
      <c r="A13" s="37"/>
      <c r="B13" s="38"/>
      <c r="C13" s="3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40">
        <v>1441000000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33.75" x14ac:dyDescent="0.25">
      <c r="A14" s="37" t="s">
        <v>29</v>
      </c>
      <c r="B14" s="38" t="s">
        <v>30</v>
      </c>
      <c r="C14" s="39" t="s">
        <v>45</v>
      </c>
      <c r="D14" s="37" t="s">
        <v>32</v>
      </c>
      <c r="E14" s="37" t="s">
        <v>33</v>
      </c>
      <c r="F14" s="37" t="s">
        <v>33</v>
      </c>
      <c r="G14" s="37" t="s">
        <v>46</v>
      </c>
      <c r="H14" s="37"/>
      <c r="I14" s="37"/>
      <c r="J14" s="37"/>
      <c r="K14" s="37"/>
      <c r="L14" s="37"/>
      <c r="M14" s="37" t="s">
        <v>34</v>
      </c>
      <c r="N14" s="37" t="s">
        <v>38</v>
      </c>
      <c r="O14" s="37" t="s">
        <v>36</v>
      </c>
      <c r="P14" s="38" t="s">
        <v>47</v>
      </c>
      <c r="Q14" s="40">
        <v>313000000</v>
      </c>
      <c r="R14" s="40"/>
      <c r="S14" s="40">
        <v>0</v>
      </c>
      <c r="T14" s="40">
        <v>0</v>
      </c>
      <c r="U14" s="40">
        <v>313000000</v>
      </c>
      <c r="V14" s="40">
        <v>313000000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</row>
    <row r="15" spans="1:28" ht="22.5" x14ac:dyDescent="0.25">
      <c r="A15" s="37" t="s">
        <v>29</v>
      </c>
      <c r="B15" s="38" t="s">
        <v>30</v>
      </c>
      <c r="C15" s="39" t="s">
        <v>48</v>
      </c>
      <c r="D15" s="37" t="s">
        <v>32</v>
      </c>
      <c r="E15" s="37" t="s">
        <v>40</v>
      </c>
      <c r="F15" s="37" t="s">
        <v>33</v>
      </c>
      <c r="G15" s="37"/>
      <c r="H15" s="37"/>
      <c r="I15" s="37"/>
      <c r="J15" s="37"/>
      <c r="K15" s="37"/>
      <c r="L15" s="37"/>
      <c r="M15" s="37" t="s">
        <v>34</v>
      </c>
      <c r="N15" s="37" t="s">
        <v>38</v>
      </c>
      <c r="O15" s="37" t="s">
        <v>36</v>
      </c>
      <c r="P15" s="38" t="s">
        <v>49</v>
      </c>
      <c r="Q15" s="40">
        <v>213000000</v>
      </c>
      <c r="R15" s="40"/>
      <c r="S15" s="40">
        <v>0</v>
      </c>
      <c r="T15" s="40">
        <v>0</v>
      </c>
      <c r="U15" s="40">
        <v>213000000</v>
      </c>
      <c r="V15" s="40">
        <v>0</v>
      </c>
      <c r="W15" s="40">
        <v>0</v>
      </c>
      <c r="X15" s="40">
        <v>213000000</v>
      </c>
      <c r="Y15" s="40">
        <v>0</v>
      </c>
      <c r="Z15" s="40">
        <v>0</v>
      </c>
      <c r="AA15" s="40">
        <v>0</v>
      </c>
      <c r="AB15" s="40">
        <v>0</v>
      </c>
    </row>
    <row r="16" spans="1:28" ht="22.5" x14ac:dyDescent="0.25">
      <c r="A16" s="37" t="s">
        <v>29</v>
      </c>
      <c r="B16" s="38" t="s">
        <v>30</v>
      </c>
      <c r="C16" s="39" t="s">
        <v>50</v>
      </c>
      <c r="D16" s="37" t="s">
        <v>32</v>
      </c>
      <c r="E16" s="37" t="s">
        <v>40</v>
      </c>
      <c r="F16" s="37" t="s">
        <v>40</v>
      </c>
      <c r="G16" s="37"/>
      <c r="H16" s="37"/>
      <c r="I16" s="37"/>
      <c r="J16" s="37"/>
      <c r="K16" s="37"/>
      <c r="L16" s="37"/>
      <c r="M16" s="37" t="s">
        <v>34</v>
      </c>
      <c r="N16" s="37" t="s">
        <v>38</v>
      </c>
      <c r="O16" s="37" t="s">
        <v>36</v>
      </c>
      <c r="P16" s="38" t="s">
        <v>51</v>
      </c>
      <c r="Q16" s="40">
        <v>2629000000</v>
      </c>
      <c r="R16" s="40"/>
      <c r="S16" s="40">
        <v>0</v>
      </c>
      <c r="T16" s="40">
        <v>0</v>
      </c>
      <c r="U16" s="40">
        <v>2629000000</v>
      </c>
      <c r="V16" s="40">
        <v>0</v>
      </c>
      <c r="W16" s="40">
        <v>1603288409.98</v>
      </c>
      <c r="X16" s="40">
        <v>1025711590.02</v>
      </c>
      <c r="Y16" s="40">
        <v>710638787.50999999</v>
      </c>
      <c r="Z16" s="40">
        <v>20529748.510000002</v>
      </c>
      <c r="AA16" s="40">
        <v>20529748.510000002</v>
      </c>
      <c r="AB16" s="40">
        <v>20529748.510000002</v>
      </c>
    </row>
    <row r="17" spans="1:28" ht="33.75" x14ac:dyDescent="0.25">
      <c r="A17" s="37" t="s">
        <v>29</v>
      </c>
      <c r="B17" s="38" t="s">
        <v>30</v>
      </c>
      <c r="C17" s="39" t="s">
        <v>52</v>
      </c>
      <c r="D17" s="37" t="s">
        <v>32</v>
      </c>
      <c r="E17" s="37" t="s">
        <v>43</v>
      </c>
      <c r="F17" s="37" t="s">
        <v>43</v>
      </c>
      <c r="G17" s="37" t="s">
        <v>33</v>
      </c>
      <c r="H17" s="37" t="s">
        <v>53</v>
      </c>
      <c r="I17" s="37"/>
      <c r="J17" s="37"/>
      <c r="K17" s="37"/>
      <c r="L17" s="37"/>
      <c r="M17" s="37" t="s">
        <v>34</v>
      </c>
      <c r="N17" s="37" t="s">
        <v>35</v>
      </c>
      <c r="O17" s="37" t="s">
        <v>36</v>
      </c>
      <c r="P17" s="38" t="s">
        <v>54</v>
      </c>
      <c r="Q17" s="40">
        <v>900000000</v>
      </c>
      <c r="R17" s="40"/>
      <c r="S17" s="40">
        <v>0</v>
      </c>
      <c r="T17" s="40">
        <v>0</v>
      </c>
      <c r="U17" s="40">
        <v>900000000</v>
      </c>
      <c r="V17" s="40">
        <v>900000000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</row>
    <row r="18" spans="1:28" ht="33.75" x14ac:dyDescent="0.25">
      <c r="A18" s="37" t="s">
        <v>29</v>
      </c>
      <c r="B18" s="38" t="s">
        <v>30</v>
      </c>
      <c r="C18" s="39" t="s">
        <v>55</v>
      </c>
      <c r="D18" s="37" t="s">
        <v>32</v>
      </c>
      <c r="E18" s="37" t="s">
        <v>43</v>
      </c>
      <c r="F18" s="37" t="s">
        <v>46</v>
      </c>
      <c r="G18" s="37" t="s">
        <v>40</v>
      </c>
      <c r="H18" s="37" t="s">
        <v>56</v>
      </c>
      <c r="I18" s="37"/>
      <c r="J18" s="37"/>
      <c r="K18" s="37"/>
      <c r="L18" s="37"/>
      <c r="M18" s="37" t="s">
        <v>34</v>
      </c>
      <c r="N18" s="37" t="s">
        <v>38</v>
      </c>
      <c r="O18" s="37" t="s">
        <v>36</v>
      </c>
      <c r="P18" s="38" t="s">
        <v>57</v>
      </c>
      <c r="Q18" s="40">
        <v>55000000</v>
      </c>
      <c r="R18" s="40"/>
      <c r="S18" s="40">
        <v>0</v>
      </c>
      <c r="T18" s="40">
        <v>0</v>
      </c>
      <c r="U18" s="40">
        <v>55000000</v>
      </c>
      <c r="V18" s="40">
        <v>0</v>
      </c>
      <c r="W18" s="40">
        <v>45837813</v>
      </c>
      <c r="X18" s="40">
        <v>9162187</v>
      </c>
      <c r="Y18" s="40">
        <v>1837813</v>
      </c>
      <c r="Z18" s="40">
        <v>1837813</v>
      </c>
      <c r="AA18" s="40">
        <v>1837813</v>
      </c>
      <c r="AB18" s="40">
        <v>1837813</v>
      </c>
    </row>
    <row r="19" spans="1:28" ht="22.5" x14ac:dyDescent="0.25">
      <c r="A19" s="37" t="s">
        <v>29</v>
      </c>
      <c r="B19" s="38" t="s">
        <v>30</v>
      </c>
      <c r="C19" s="39" t="s">
        <v>58</v>
      </c>
      <c r="D19" s="37" t="s">
        <v>32</v>
      </c>
      <c r="E19" s="37" t="s">
        <v>43</v>
      </c>
      <c r="F19" s="37" t="s">
        <v>59</v>
      </c>
      <c r="G19" s="37" t="s">
        <v>33</v>
      </c>
      <c r="H19" s="37" t="s">
        <v>60</v>
      </c>
      <c r="I19" s="37"/>
      <c r="J19" s="37"/>
      <c r="K19" s="37"/>
      <c r="L19" s="37"/>
      <c r="M19" s="37" t="s">
        <v>34</v>
      </c>
      <c r="N19" s="37" t="s">
        <v>35</v>
      </c>
      <c r="O19" s="37" t="s">
        <v>36</v>
      </c>
      <c r="P19" s="38" t="s">
        <v>61</v>
      </c>
      <c r="Q19" s="40">
        <v>50000000</v>
      </c>
      <c r="R19" s="40"/>
      <c r="S19" s="40">
        <v>0</v>
      </c>
      <c r="T19" s="40">
        <v>0</v>
      </c>
      <c r="U19" s="40">
        <v>50000000</v>
      </c>
      <c r="V19" s="40">
        <v>0</v>
      </c>
      <c r="W19" s="40">
        <v>0</v>
      </c>
      <c r="X19" s="40">
        <v>50000000</v>
      </c>
      <c r="Y19" s="40">
        <v>0</v>
      </c>
      <c r="Z19" s="40">
        <v>0</v>
      </c>
      <c r="AA19" s="40">
        <v>0</v>
      </c>
      <c r="AB19" s="40">
        <v>0</v>
      </c>
    </row>
    <row r="20" spans="1:28" ht="22.5" x14ac:dyDescent="0.25">
      <c r="A20" s="37" t="s">
        <v>29</v>
      </c>
      <c r="B20" s="38" t="s">
        <v>30</v>
      </c>
      <c r="C20" s="39" t="s">
        <v>62</v>
      </c>
      <c r="D20" s="37" t="s">
        <v>32</v>
      </c>
      <c r="E20" s="37" t="s">
        <v>63</v>
      </c>
      <c r="F20" s="37" t="s">
        <v>33</v>
      </c>
      <c r="G20" s="37"/>
      <c r="H20" s="37"/>
      <c r="I20" s="37"/>
      <c r="J20" s="37"/>
      <c r="K20" s="37"/>
      <c r="L20" s="37"/>
      <c r="M20" s="37" t="s">
        <v>34</v>
      </c>
      <c r="N20" s="37" t="s">
        <v>35</v>
      </c>
      <c r="O20" s="37" t="s">
        <v>36</v>
      </c>
      <c r="P20" s="38" t="s">
        <v>64</v>
      </c>
      <c r="Q20" s="40">
        <v>69000000</v>
      </c>
      <c r="R20" s="40"/>
      <c r="S20" s="40">
        <v>0</v>
      </c>
      <c r="T20" s="40">
        <v>0</v>
      </c>
      <c r="U20" s="40">
        <v>69000000</v>
      </c>
      <c r="V20" s="40">
        <v>0</v>
      </c>
      <c r="W20" s="40">
        <v>0</v>
      </c>
      <c r="X20" s="40">
        <v>69000000</v>
      </c>
      <c r="Y20" s="40">
        <v>0</v>
      </c>
      <c r="Z20" s="40">
        <v>0</v>
      </c>
      <c r="AA20" s="40">
        <v>0</v>
      </c>
      <c r="AB20" s="40">
        <v>0</v>
      </c>
    </row>
    <row r="21" spans="1:28" ht="22.5" x14ac:dyDescent="0.25">
      <c r="A21" s="37" t="s">
        <v>29</v>
      </c>
      <c r="B21" s="38" t="s">
        <v>30</v>
      </c>
      <c r="C21" s="39" t="s">
        <v>65</v>
      </c>
      <c r="D21" s="37" t="s">
        <v>32</v>
      </c>
      <c r="E21" s="37" t="s">
        <v>63</v>
      </c>
      <c r="F21" s="37" t="s">
        <v>46</v>
      </c>
      <c r="G21" s="37" t="s">
        <v>33</v>
      </c>
      <c r="H21" s="37"/>
      <c r="I21" s="37"/>
      <c r="J21" s="37"/>
      <c r="K21" s="37"/>
      <c r="L21" s="37"/>
      <c r="M21" s="37" t="s">
        <v>34</v>
      </c>
      <c r="N21" s="37" t="s">
        <v>35</v>
      </c>
      <c r="O21" s="37" t="s">
        <v>36</v>
      </c>
      <c r="P21" s="38" t="s">
        <v>66</v>
      </c>
      <c r="Q21" s="40">
        <v>31000000</v>
      </c>
      <c r="R21" s="40"/>
      <c r="S21" s="40">
        <v>0</v>
      </c>
      <c r="T21" s="40">
        <v>0</v>
      </c>
      <c r="U21" s="40">
        <v>31000000</v>
      </c>
      <c r="V21" s="40">
        <v>0</v>
      </c>
      <c r="W21" s="40">
        <v>0</v>
      </c>
      <c r="X21" s="40">
        <v>31000000</v>
      </c>
      <c r="Y21" s="40">
        <v>0</v>
      </c>
      <c r="Z21" s="40">
        <v>0</v>
      </c>
      <c r="AA21" s="40">
        <v>0</v>
      </c>
      <c r="AB21" s="40">
        <v>0</v>
      </c>
    </row>
    <row r="22" spans="1:28" ht="56.25" x14ac:dyDescent="0.25">
      <c r="A22" s="37" t="s">
        <v>29</v>
      </c>
      <c r="B22" s="38" t="s">
        <v>30</v>
      </c>
      <c r="C22" s="39" t="s">
        <v>67</v>
      </c>
      <c r="D22" s="37" t="s">
        <v>68</v>
      </c>
      <c r="E22" s="37" t="s">
        <v>69</v>
      </c>
      <c r="F22" s="37" t="s">
        <v>70</v>
      </c>
      <c r="G22" s="37" t="s">
        <v>71</v>
      </c>
      <c r="H22" s="37"/>
      <c r="I22" s="37"/>
      <c r="J22" s="37"/>
      <c r="K22" s="37"/>
      <c r="L22" s="37"/>
      <c r="M22" s="37" t="s">
        <v>34</v>
      </c>
      <c r="N22" s="37" t="s">
        <v>35</v>
      </c>
      <c r="O22" s="37" t="s">
        <v>36</v>
      </c>
      <c r="P22" s="38" t="s">
        <v>72</v>
      </c>
      <c r="Q22" s="40">
        <v>991239620</v>
      </c>
      <c r="R22" s="40"/>
      <c r="S22" s="40">
        <v>0</v>
      </c>
      <c r="T22" s="40">
        <v>0</v>
      </c>
      <c r="U22" s="40">
        <v>991239620</v>
      </c>
      <c r="V22" s="40">
        <v>0</v>
      </c>
      <c r="W22" s="40">
        <v>774508221</v>
      </c>
      <c r="X22" s="40">
        <v>216731399</v>
      </c>
      <c r="Y22" s="40">
        <v>372003800</v>
      </c>
      <c r="Z22" s="40">
        <v>0</v>
      </c>
      <c r="AA22" s="40">
        <v>0</v>
      </c>
      <c r="AB22" s="40">
        <v>0</v>
      </c>
    </row>
    <row r="23" spans="1:28" ht="56.25" x14ac:dyDescent="0.25">
      <c r="A23" s="37" t="s">
        <v>29</v>
      </c>
      <c r="B23" s="38" t="s">
        <v>30</v>
      </c>
      <c r="C23" s="39" t="s">
        <v>67</v>
      </c>
      <c r="D23" s="37" t="s">
        <v>68</v>
      </c>
      <c r="E23" s="37" t="s">
        <v>69</v>
      </c>
      <c r="F23" s="37" t="s">
        <v>70</v>
      </c>
      <c r="G23" s="37" t="s">
        <v>71</v>
      </c>
      <c r="H23" s="37"/>
      <c r="I23" s="37"/>
      <c r="J23" s="37"/>
      <c r="K23" s="37"/>
      <c r="L23" s="37"/>
      <c r="M23" s="37" t="s">
        <v>34</v>
      </c>
      <c r="N23" s="37" t="s">
        <v>38</v>
      </c>
      <c r="O23" s="37" t="s">
        <v>36</v>
      </c>
      <c r="P23" s="38" t="s">
        <v>72</v>
      </c>
      <c r="Q23" s="40">
        <v>4797559567</v>
      </c>
      <c r="R23" s="40"/>
      <c r="S23" s="40">
        <v>0</v>
      </c>
      <c r="T23" s="40">
        <v>0</v>
      </c>
      <c r="U23" s="40">
        <v>4797559567</v>
      </c>
      <c r="V23" s="40">
        <v>0</v>
      </c>
      <c r="W23" s="40">
        <v>136292750</v>
      </c>
      <c r="X23" s="40">
        <v>4661266817</v>
      </c>
      <c r="Y23" s="40">
        <v>55000000</v>
      </c>
      <c r="Z23" s="40">
        <v>0</v>
      </c>
      <c r="AA23" s="40">
        <v>0</v>
      </c>
      <c r="AB23" s="40">
        <v>0</v>
      </c>
    </row>
    <row r="24" spans="1:28" ht="45" x14ac:dyDescent="0.25">
      <c r="A24" s="37" t="s">
        <v>29</v>
      </c>
      <c r="B24" s="38" t="s">
        <v>30</v>
      </c>
      <c r="C24" s="39" t="s">
        <v>73</v>
      </c>
      <c r="D24" s="37" t="s">
        <v>68</v>
      </c>
      <c r="E24" s="37" t="s">
        <v>69</v>
      </c>
      <c r="F24" s="37" t="s">
        <v>70</v>
      </c>
      <c r="G24" s="37" t="s">
        <v>74</v>
      </c>
      <c r="H24" s="37"/>
      <c r="I24" s="37"/>
      <c r="J24" s="37"/>
      <c r="K24" s="37"/>
      <c r="L24" s="37"/>
      <c r="M24" s="37" t="s">
        <v>34</v>
      </c>
      <c r="N24" s="37" t="s">
        <v>38</v>
      </c>
      <c r="O24" s="37" t="s">
        <v>36</v>
      </c>
      <c r="P24" s="38" t="s">
        <v>75</v>
      </c>
      <c r="Q24" s="40">
        <v>1848303211</v>
      </c>
      <c r="R24" s="40"/>
      <c r="S24" s="40">
        <v>0</v>
      </c>
      <c r="T24" s="40">
        <v>0</v>
      </c>
      <c r="U24" s="40">
        <v>1848303211</v>
      </c>
      <c r="V24" s="40">
        <v>0</v>
      </c>
      <c r="W24" s="40">
        <v>1565154948</v>
      </c>
      <c r="X24" s="40">
        <v>283148263</v>
      </c>
      <c r="Y24" s="40">
        <v>1107244507</v>
      </c>
      <c r="Z24" s="40">
        <v>0</v>
      </c>
      <c r="AA24" s="40">
        <v>0</v>
      </c>
      <c r="AB24" s="40">
        <v>0</v>
      </c>
    </row>
    <row r="25" spans="1:28" ht="67.5" x14ac:dyDescent="0.25">
      <c r="A25" s="37" t="s">
        <v>29</v>
      </c>
      <c r="B25" s="38" t="s">
        <v>30</v>
      </c>
      <c r="C25" s="39" t="s">
        <v>76</v>
      </c>
      <c r="D25" s="37" t="s">
        <v>68</v>
      </c>
      <c r="E25" s="37" t="s">
        <v>69</v>
      </c>
      <c r="F25" s="37" t="s">
        <v>70</v>
      </c>
      <c r="G25" s="37" t="s">
        <v>77</v>
      </c>
      <c r="H25" s="37"/>
      <c r="I25" s="37"/>
      <c r="J25" s="37"/>
      <c r="K25" s="37"/>
      <c r="L25" s="37"/>
      <c r="M25" s="37" t="s">
        <v>34</v>
      </c>
      <c r="N25" s="37" t="s">
        <v>38</v>
      </c>
      <c r="O25" s="37" t="s">
        <v>36</v>
      </c>
      <c r="P25" s="38" t="s">
        <v>78</v>
      </c>
      <c r="Q25" s="40">
        <v>1901494782</v>
      </c>
      <c r="R25" s="40"/>
      <c r="S25" s="40">
        <v>0</v>
      </c>
      <c r="T25" s="40">
        <v>0</v>
      </c>
      <c r="U25" s="40">
        <v>1901494782</v>
      </c>
      <c r="V25" s="40">
        <v>0</v>
      </c>
      <c r="W25" s="40">
        <v>661069846</v>
      </c>
      <c r="X25" s="40">
        <v>1240424936</v>
      </c>
      <c r="Y25" s="40">
        <v>87524250</v>
      </c>
      <c r="Z25" s="40">
        <v>0</v>
      </c>
      <c r="AA25" s="40">
        <v>0</v>
      </c>
      <c r="AB25" s="40">
        <v>0</v>
      </c>
    </row>
    <row r="26" spans="1:28" ht="45" x14ac:dyDescent="0.25">
      <c r="A26" s="37" t="s">
        <v>29</v>
      </c>
      <c r="B26" s="38" t="s">
        <v>30</v>
      </c>
      <c r="C26" s="39" t="s">
        <v>79</v>
      </c>
      <c r="D26" s="37" t="s">
        <v>68</v>
      </c>
      <c r="E26" s="37" t="s">
        <v>69</v>
      </c>
      <c r="F26" s="37" t="s">
        <v>70</v>
      </c>
      <c r="G26" s="37" t="s">
        <v>80</v>
      </c>
      <c r="H26" s="37"/>
      <c r="I26" s="37"/>
      <c r="J26" s="37"/>
      <c r="K26" s="37"/>
      <c r="L26" s="37"/>
      <c r="M26" s="37" t="s">
        <v>34</v>
      </c>
      <c r="N26" s="37" t="s">
        <v>38</v>
      </c>
      <c r="O26" s="37" t="s">
        <v>36</v>
      </c>
      <c r="P26" s="38" t="s">
        <v>81</v>
      </c>
      <c r="Q26" s="40">
        <v>1905200000</v>
      </c>
      <c r="R26" s="40"/>
      <c r="S26" s="40">
        <v>0</v>
      </c>
      <c r="T26" s="40">
        <v>0</v>
      </c>
      <c r="U26" s="40">
        <v>1905200000</v>
      </c>
      <c r="V26" s="40">
        <v>0</v>
      </c>
      <c r="W26" s="40">
        <v>51800000</v>
      </c>
      <c r="X26" s="40">
        <v>1853400000</v>
      </c>
      <c r="Y26" s="40">
        <v>0</v>
      </c>
      <c r="Z26" s="40">
        <v>0</v>
      </c>
      <c r="AA26" s="40">
        <v>0</v>
      </c>
      <c r="AB26" s="40">
        <v>0</v>
      </c>
    </row>
    <row r="27" spans="1:28" ht="56.25" x14ac:dyDescent="0.25">
      <c r="A27" s="37" t="s">
        <v>29</v>
      </c>
      <c r="B27" s="38" t="s">
        <v>30</v>
      </c>
      <c r="C27" s="39" t="s">
        <v>82</v>
      </c>
      <c r="D27" s="37" t="s">
        <v>68</v>
      </c>
      <c r="E27" s="37" t="s">
        <v>69</v>
      </c>
      <c r="F27" s="37" t="s">
        <v>70</v>
      </c>
      <c r="G27" s="37" t="s">
        <v>83</v>
      </c>
      <c r="H27" s="37"/>
      <c r="I27" s="37"/>
      <c r="J27" s="37"/>
      <c r="K27" s="37"/>
      <c r="L27" s="37"/>
      <c r="M27" s="37" t="s">
        <v>34</v>
      </c>
      <c r="N27" s="37" t="s">
        <v>38</v>
      </c>
      <c r="O27" s="37" t="s">
        <v>36</v>
      </c>
      <c r="P27" s="38" t="s">
        <v>84</v>
      </c>
      <c r="Q27" s="40">
        <v>3002406250</v>
      </c>
      <c r="R27" s="40"/>
      <c r="S27" s="40">
        <v>0</v>
      </c>
      <c r="T27" s="40">
        <v>0</v>
      </c>
      <c r="U27" s="40">
        <v>3002406250</v>
      </c>
      <c r="V27" s="40">
        <v>0</v>
      </c>
      <c r="W27" s="40">
        <v>1139217457</v>
      </c>
      <c r="X27" s="40">
        <v>1863188793</v>
      </c>
      <c r="Y27" s="40">
        <v>692254314</v>
      </c>
      <c r="Z27" s="40">
        <v>0</v>
      </c>
      <c r="AA27" s="40">
        <v>0</v>
      </c>
      <c r="AB27" s="40">
        <v>0</v>
      </c>
    </row>
    <row r="28" spans="1:28" ht="33.75" x14ac:dyDescent="0.25">
      <c r="A28" s="37" t="s">
        <v>29</v>
      </c>
      <c r="B28" s="38" t="s">
        <v>30</v>
      </c>
      <c r="C28" s="39" t="s">
        <v>85</v>
      </c>
      <c r="D28" s="37" t="s">
        <v>68</v>
      </c>
      <c r="E28" s="37" t="s">
        <v>86</v>
      </c>
      <c r="F28" s="37" t="s">
        <v>70</v>
      </c>
      <c r="G28" s="37" t="s">
        <v>71</v>
      </c>
      <c r="H28" s="37"/>
      <c r="I28" s="37"/>
      <c r="J28" s="37"/>
      <c r="K28" s="37"/>
      <c r="L28" s="37"/>
      <c r="M28" s="37" t="s">
        <v>34</v>
      </c>
      <c r="N28" s="37" t="s">
        <v>38</v>
      </c>
      <c r="O28" s="37" t="s">
        <v>36</v>
      </c>
      <c r="P28" s="38" t="s">
        <v>87</v>
      </c>
      <c r="Q28" s="40">
        <v>2884000000</v>
      </c>
      <c r="R28" s="40"/>
      <c r="S28" s="40">
        <v>0</v>
      </c>
      <c r="T28" s="40">
        <v>0</v>
      </c>
      <c r="U28" s="40">
        <v>2884000000</v>
      </c>
      <c r="V28" s="40">
        <v>0</v>
      </c>
      <c r="W28" s="40">
        <v>899387662</v>
      </c>
      <c r="X28" s="40">
        <v>1984612338</v>
      </c>
      <c r="Y28" s="40">
        <v>826684912</v>
      </c>
      <c r="Z28" s="40">
        <v>0</v>
      </c>
      <c r="AA28" s="40">
        <v>0</v>
      </c>
      <c r="AB28" s="40">
        <v>0</v>
      </c>
    </row>
    <row r="29" spans="1:28" ht="45" x14ac:dyDescent="0.25">
      <c r="A29" s="37" t="s">
        <v>29</v>
      </c>
      <c r="B29" s="38" t="s">
        <v>30</v>
      </c>
      <c r="C29" s="39" t="s">
        <v>88</v>
      </c>
      <c r="D29" s="37" t="s">
        <v>68</v>
      </c>
      <c r="E29" s="37" t="s">
        <v>86</v>
      </c>
      <c r="F29" s="37" t="s">
        <v>70</v>
      </c>
      <c r="G29" s="37" t="s">
        <v>74</v>
      </c>
      <c r="H29" s="37"/>
      <c r="I29" s="37"/>
      <c r="J29" s="37"/>
      <c r="K29" s="37"/>
      <c r="L29" s="37"/>
      <c r="M29" s="37" t="s">
        <v>34</v>
      </c>
      <c r="N29" s="37" t="s">
        <v>35</v>
      </c>
      <c r="O29" s="37" t="s">
        <v>36</v>
      </c>
      <c r="P29" s="38" t="s">
        <v>89</v>
      </c>
      <c r="Q29" s="40">
        <v>6032000000</v>
      </c>
      <c r="R29" s="40"/>
      <c r="S29" s="40">
        <v>0</v>
      </c>
      <c r="T29" s="40">
        <v>0</v>
      </c>
      <c r="U29" s="40">
        <v>6032000000</v>
      </c>
      <c r="V29" s="40">
        <v>0</v>
      </c>
      <c r="W29" s="40">
        <v>1154783080</v>
      </c>
      <c r="X29" s="40">
        <v>4877216920</v>
      </c>
      <c r="Y29" s="40">
        <v>691424925</v>
      </c>
      <c r="Z29" s="40">
        <v>9235927</v>
      </c>
      <c r="AA29" s="40">
        <v>9235927</v>
      </c>
      <c r="AB29" s="40">
        <v>9235927</v>
      </c>
    </row>
    <row r="30" spans="1:28" ht="33.75" x14ac:dyDescent="0.25">
      <c r="A30" s="37" t="s">
        <v>29</v>
      </c>
      <c r="B30" s="38" t="s">
        <v>30</v>
      </c>
      <c r="C30" s="39" t="s">
        <v>90</v>
      </c>
      <c r="D30" s="37" t="s">
        <v>68</v>
      </c>
      <c r="E30" s="37" t="s">
        <v>86</v>
      </c>
      <c r="F30" s="37" t="s">
        <v>70</v>
      </c>
      <c r="G30" s="37" t="s">
        <v>77</v>
      </c>
      <c r="H30" s="37"/>
      <c r="I30" s="37"/>
      <c r="J30" s="37"/>
      <c r="K30" s="37"/>
      <c r="L30" s="37"/>
      <c r="M30" s="37" t="s">
        <v>34</v>
      </c>
      <c r="N30" s="37" t="s">
        <v>38</v>
      </c>
      <c r="O30" s="37" t="s">
        <v>36</v>
      </c>
      <c r="P30" s="38" t="s">
        <v>91</v>
      </c>
      <c r="Q30" s="40">
        <v>871036190</v>
      </c>
      <c r="R30" s="40"/>
      <c r="S30" s="40">
        <v>0</v>
      </c>
      <c r="T30" s="40">
        <v>0</v>
      </c>
      <c r="U30" s="40">
        <v>871036190</v>
      </c>
      <c r="V30" s="40">
        <v>0</v>
      </c>
      <c r="W30" s="40">
        <v>595641750</v>
      </c>
      <c r="X30" s="40">
        <v>275394440</v>
      </c>
      <c r="Y30" s="40">
        <v>337588500</v>
      </c>
      <c r="Z30" s="40">
        <v>0</v>
      </c>
      <c r="AA30" s="40">
        <v>0</v>
      </c>
      <c r="AB30" s="40">
        <v>0</v>
      </c>
    </row>
    <row r="31" spans="1:28" ht="33.75" x14ac:dyDescent="0.25">
      <c r="A31" s="37" t="s">
        <v>29</v>
      </c>
      <c r="B31" s="38" t="s">
        <v>30</v>
      </c>
      <c r="C31" s="39" t="s">
        <v>120</v>
      </c>
      <c r="D31" s="37" t="s">
        <v>68</v>
      </c>
      <c r="E31" s="37" t="s">
        <v>86</v>
      </c>
      <c r="F31" s="37" t="s">
        <v>70</v>
      </c>
      <c r="G31" s="37" t="s">
        <v>80</v>
      </c>
      <c r="H31" s="37" t="s">
        <v>1</v>
      </c>
      <c r="I31" s="37" t="s">
        <v>1</v>
      </c>
      <c r="J31" s="37" t="s">
        <v>1</v>
      </c>
      <c r="K31" s="37" t="s">
        <v>1</v>
      </c>
      <c r="L31" s="37" t="s">
        <v>1</v>
      </c>
      <c r="M31" s="37" t="s">
        <v>34</v>
      </c>
      <c r="N31" s="37" t="s">
        <v>35</v>
      </c>
      <c r="O31" s="37" t="s">
        <v>36</v>
      </c>
      <c r="P31" s="38" t="s">
        <v>121</v>
      </c>
      <c r="Q31" s="40">
        <v>19912760380</v>
      </c>
      <c r="R31" s="40"/>
      <c r="S31" s="40">
        <v>0</v>
      </c>
      <c r="T31" s="40">
        <v>0</v>
      </c>
      <c r="U31" s="40">
        <v>19912760380</v>
      </c>
      <c r="V31" s="40">
        <v>0</v>
      </c>
      <c r="W31" s="40">
        <v>0</v>
      </c>
      <c r="X31" s="40">
        <v>19912760380</v>
      </c>
      <c r="Y31" s="40">
        <v>0</v>
      </c>
      <c r="Z31" s="40">
        <v>0</v>
      </c>
      <c r="AA31" s="40">
        <v>0</v>
      </c>
      <c r="AB31" s="40">
        <v>0</v>
      </c>
    </row>
    <row r="32" spans="1:28" x14ac:dyDescent="0.25">
      <c r="A32" s="37" t="s">
        <v>1</v>
      </c>
      <c r="B32" s="38" t="s">
        <v>1</v>
      </c>
      <c r="C32" s="39" t="s">
        <v>1</v>
      </c>
      <c r="D32" s="37" t="s">
        <v>1</v>
      </c>
      <c r="E32" s="37" t="s">
        <v>1</v>
      </c>
      <c r="F32" s="37" t="s">
        <v>1</v>
      </c>
      <c r="G32" s="37" t="s">
        <v>1</v>
      </c>
      <c r="H32" s="37" t="s">
        <v>1</v>
      </c>
      <c r="I32" s="37" t="s">
        <v>1</v>
      </c>
      <c r="J32" s="37" t="s">
        <v>1</v>
      </c>
      <c r="K32" s="37" t="s">
        <v>1</v>
      </c>
      <c r="L32" s="37" t="s">
        <v>1</v>
      </c>
      <c r="M32" s="37" t="s">
        <v>1</v>
      </c>
      <c r="N32" s="37" t="s">
        <v>1</v>
      </c>
      <c r="O32" s="37" t="s">
        <v>1</v>
      </c>
      <c r="P32" s="38" t="s">
        <v>1</v>
      </c>
      <c r="Q32" s="40">
        <v>61405000000</v>
      </c>
      <c r="R32" s="40"/>
      <c r="S32" s="40">
        <v>0</v>
      </c>
      <c r="T32" s="40">
        <v>0</v>
      </c>
      <c r="U32" s="40">
        <v>61405000000</v>
      </c>
      <c r="V32" s="40">
        <v>1213000000</v>
      </c>
      <c r="W32" s="40">
        <v>16491640497.98</v>
      </c>
      <c r="X32" s="40">
        <v>43700359502.019997</v>
      </c>
      <c r="Y32" s="40">
        <v>5789216634.5100002</v>
      </c>
      <c r="Z32" s="40">
        <v>938618314.50999999</v>
      </c>
      <c r="AA32" s="40">
        <v>938618314.50999999</v>
      </c>
      <c r="AB32" s="40">
        <v>938618314.50999999</v>
      </c>
    </row>
  </sheetData>
  <autoFilter ref="A4:AB32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2021-04-26T19:26:50Z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