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2\EJECUCIÓN PRESUPUESTAL\PUBLICAR\"/>
    </mc:Choice>
  </mc:AlternateContent>
  <bookViews>
    <workbookView xWindow="0" yWindow="0" windowWidth="28800" windowHeight="11475" activeTab="4"/>
  </bookViews>
  <sheets>
    <sheet name="FUNCIONAMIENTO" sheetId="2" r:id="rId1"/>
    <sheet name="SERV DEUDA PÚB" sheetId="5" r:id="rId2"/>
    <sheet name="INVERSIÓN" sheetId="3" r:id="rId3"/>
    <sheet name="EJECUCION POR RUBROS" sheetId="6" r:id="rId4"/>
    <sheet name="RESUMEN" sheetId="4" r:id="rId5"/>
  </sheets>
  <definedNames>
    <definedName name="_xlnm._FilterDatabase" localSheetId="3" hidden="1">'EJECUCION POR RUBROS'!$A$4:$AA$30</definedName>
    <definedName name="_xlnm.Print_Area" localSheetId="0">FUNCIONAMIENTO!$A$1:$K$11</definedName>
    <definedName name="_xlnm.Print_Area" localSheetId="2">INVERSIÓN!$A$1:$XEZ$16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6" l="1"/>
  <c r="V34" i="6"/>
  <c r="W34" i="6"/>
  <c r="X34" i="6"/>
  <c r="Y34" i="6"/>
  <c r="Z34" i="6"/>
  <c r="AA34" i="6"/>
  <c r="T34" i="6"/>
  <c r="G6" i="5" l="1"/>
  <c r="F9" i="3" l="1"/>
  <c r="H9" i="3"/>
  <c r="J9" i="3"/>
  <c r="F7" i="3"/>
  <c r="H7" i="3"/>
  <c r="J7" i="3"/>
  <c r="F5" i="3"/>
  <c r="H5" i="3"/>
  <c r="J5" i="3"/>
  <c r="C5" i="4" l="1"/>
  <c r="E6" i="5"/>
  <c r="C6" i="5"/>
  <c r="B6" i="5"/>
  <c r="F5" i="5"/>
  <c r="D5" i="5"/>
  <c r="D4" i="2"/>
  <c r="F4" i="2"/>
  <c r="H4" i="2"/>
  <c r="E5" i="4" l="1"/>
  <c r="G5" i="4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E8" i="2"/>
  <c r="F4" i="4" s="1"/>
  <c r="C8" i="2"/>
  <c r="D4" i="4" s="1"/>
  <c r="C4" i="4"/>
  <c r="F7" i="2"/>
  <c r="D7" i="2"/>
  <c r="H6" i="2"/>
  <c r="F6" i="2"/>
  <c r="H5" i="2"/>
  <c r="F5" i="2"/>
  <c r="D5" i="2"/>
  <c r="H7" i="4" l="1"/>
  <c r="D7" i="4"/>
  <c r="C7" i="4"/>
  <c r="XEZ10" i="3"/>
  <c r="F6" i="4"/>
  <c r="F7" i="4" s="1"/>
  <c r="G4" i="4"/>
  <c r="E4" i="4"/>
  <c r="I4" i="4"/>
  <c r="E6" i="4"/>
  <c r="J13" i="3"/>
  <c r="H13" i="3"/>
  <c r="F13" i="3"/>
  <c r="F8" i="2"/>
  <c r="H8" i="2"/>
  <c r="D8" i="2"/>
  <c r="G6" i="4" l="1"/>
  <c r="G7" i="4"/>
  <c r="E7" i="4"/>
  <c r="I6" i="4"/>
  <c r="I7" i="4" l="1"/>
</calcChain>
</file>

<file path=xl/sharedStrings.xml><?xml version="1.0" encoding="utf-8"?>
<sst xmlns="http://schemas.openxmlformats.org/spreadsheetml/2006/main" count="494" uniqueCount="129">
  <si>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</si>
  <si>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</si>
  <si>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</si>
  <si>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</si>
  <si>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</si>
  <si>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</si>
  <si>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</si>
  <si>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</si>
  <si>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</si>
  <si>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</si>
  <si>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</si>
  <si>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</si>
  <si>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</si>
  <si>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</si>
  <si>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</si>
  <si>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</si>
  <si>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</si>
  <si>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</si>
  <si>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</si>
  <si>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</si>
  <si>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</si>
  <si>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</si>
  <si>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</si>
  <si>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</si>
  <si>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</si>
  <si>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</si>
  <si>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</si>
  <si>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</si>
  <si>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</si>
  <si>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</si>
  <si>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</si>
  <si>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</si>
  <si>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</si>
  <si>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</si>
  <si>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</si>
  <si>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</si>
  <si>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</si>
  <si>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</si>
  <si>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</si>
  <si>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</si>
  <si>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</si>
  <si>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</si>
  <si>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</si>
  <si>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</si>
  <si>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</si>
  <si>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</si>
  <si>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</si>
  <si>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</si>
  <si>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</si>
  <si>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</si>
  <si>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</si>
  <si>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</si>
  <si>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</si>
  <si>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</si>
  <si>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</si>
  <si>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</si>
  <si>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</si>
  <si>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</si>
  <si>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</si>
  <si>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</si>
  <si>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</si>
  <si>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</si>
  <si>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</si>
  <si>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</si>
  <si>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</si>
  <si>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</si>
  <si>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</si>
  <si>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</si>
  <si>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</si>
  <si>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</si>
  <si>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</si>
  <si>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</si>
  <si>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</si>
  <si>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</si>
  <si>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</si>
  <si>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</si>
  <si>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</si>
  <si>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</si>
  <si>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</si>
  <si>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</si>
  <si>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</si>
  <si>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</si>
  <si>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</si>
  <si>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</si>
  <si>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</si>
  <si>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</si>
  <si>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</si>
  <si>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</si>
  <si>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</si>
  <si>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</si>
  <si>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</si>
  <si>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</si>
  <si>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</si>
  <si>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</si>
  <si>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</si>
  <si>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</si>
  <si>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</si>
  <si>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</si>
  <si>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</si>
  <si>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</si>
  <si>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</si>
  <si>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</si>
  <si>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</si>
  <si>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</si>
  <si>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</si>
  <si>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</si>
  <si>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</si>
  <si>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</si>
  <si>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</si>
  <si>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</si>
  <si>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</si>
  <si>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</si>
  <si>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</si>
  <si>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</si>
  <si>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</si>
  <si>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</si>
  <si>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</si>
  <si>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</si>
  <si>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</si>
  <si>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</si>
  <si>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</si>
  <si>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</si>
  <si>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</si>
  <si>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</si>
  <si>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</si>
  <si>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</si>
  <si>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>Enero-Junio</t>
  </si>
  <si>
    <t xml:space="preserve">SUPERINTENDENCIA DE LA ECONOMÍA SOLIDARIA 
GASTOS DE FUNCIONAMIENTO -  30 DE JUNIO 2022
</t>
  </si>
  <si>
    <t xml:space="preserve">
SUPERINTENDENCIA DE LA ECONOMIA SOLIDARIA
GASTOS DE INVERSIÓN - 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</si>
</sst>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vertical="center"/>
    </xf>
    <xf numFmtId="10" fontId="5" fillId="2" borderId="7" xfId="3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5" fillId="2" borderId="0" xfId="0" applyFont="1" applyFill="1"/>
    <xf numFmtId="41" fontId="5" fillId="2" borderId="0" xfId="2" applyFont="1" applyFill="1"/>
    <xf numFmtId="41" fontId="5" fillId="2" borderId="0" xfId="0" applyNumberFormat="1" applyFont="1" applyFill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5" fillId="6" borderId="5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zoomScaleNormal="100" zoomScaleSheetLayoutView="100" workbookViewId="0">
      <selection activeCell="E20" sqref="E20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8.5703125" style="1" customWidth="1"/>
    <col min="8" max="8" width="11.85546875" style="1" customWidth="1"/>
    <col min="9" max="9" width="3" style="1" customWidth="1"/>
    <col min="10" max="16384" width="11.42578125" style="1"/>
  </cols>
  <sheetData>
    <row r="1" spans="1:11" ht="12.75" thickBot="1" x14ac:dyDescent="0.25"/>
    <row r="2" spans="1:11" ht="39.75" customHeight="1" thickBot="1" x14ac:dyDescent="0.25">
      <c r="A2" s="50" t="s">
        <v>127</v>
      </c>
      <c r="B2" s="51"/>
      <c r="C2" s="51"/>
      <c r="D2" s="51"/>
      <c r="E2" s="51"/>
      <c r="F2" s="51"/>
      <c r="G2" s="51"/>
      <c r="H2" s="52"/>
      <c r="J2" s="28"/>
      <c r="K2" s="29"/>
    </row>
    <row r="3" spans="1:11" ht="24" x14ac:dyDescent="0.2">
      <c r="A3" s="23" t="s">
        <v>4</v>
      </c>
      <c r="B3" s="24" t="s">
        <v>84</v>
      </c>
      <c r="C3" s="24" t="s">
        <v>85</v>
      </c>
      <c r="D3" s="25" t="s">
        <v>86</v>
      </c>
      <c r="E3" s="24" t="s">
        <v>87</v>
      </c>
      <c r="F3" s="26" t="s">
        <v>88</v>
      </c>
      <c r="G3" s="24" t="s">
        <v>89</v>
      </c>
      <c r="H3" s="27" t="s">
        <v>90</v>
      </c>
      <c r="K3" s="6"/>
    </row>
    <row r="4" spans="1:11" ht="36.75" customHeight="1" x14ac:dyDescent="0.2">
      <c r="A4" s="3" t="s">
        <v>91</v>
      </c>
      <c r="B4" s="5">
        <v>13962000000</v>
      </c>
      <c r="C4" s="5">
        <v>10537643117</v>
      </c>
      <c r="D4" s="4">
        <f>+C4/B4</f>
        <v>0.75473736692450943</v>
      </c>
      <c r="E4" s="5">
        <v>6646880743</v>
      </c>
      <c r="F4" s="4">
        <f>+E4/B4</f>
        <v>0.47606938425726975</v>
      </c>
      <c r="G4" s="5">
        <v>6646880743</v>
      </c>
      <c r="H4" s="19">
        <f>+G4/E4</f>
        <v>1</v>
      </c>
    </row>
    <row r="5" spans="1:11" ht="33" customHeight="1" x14ac:dyDescent="0.2">
      <c r="A5" s="3" t="s">
        <v>92</v>
      </c>
      <c r="B5" s="5">
        <v>2842000000</v>
      </c>
      <c r="C5" s="5">
        <v>2467456023</v>
      </c>
      <c r="D5" s="4">
        <f>+C5/B5</f>
        <v>0.86821112702322312</v>
      </c>
      <c r="E5" s="5">
        <v>2110168492.45</v>
      </c>
      <c r="F5" s="4">
        <f>+E5/B5</f>
        <v>0.74249419157283603</v>
      </c>
      <c r="G5" s="5">
        <v>1171753444.0799999</v>
      </c>
      <c r="H5" s="19">
        <f>+G5/E5</f>
        <v>0.55528904363439802</v>
      </c>
    </row>
    <row r="6" spans="1:11" ht="30.75" customHeight="1" x14ac:dyDescent="0.2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12548069</v>
      </c>
      <c r="F6" s="4">
        <f>+E6/B6</f>
        <v>1.2147211035818006E-2</v>
      </c>
      <c r="G6" s="5">
        <v>11644776</v>
      </c>
      <c r="H6" s="19">
        <f>+G6/E6</f>
        <v>0.92801338596400773</v>
      </c>
      <c r="I6" s="6"/>
    </row>
    <row r="7" spans="1:11" ht="30.75" customHeight="1" x14ac:dyDescent="0.2">
      <c r="A7" s="3" t="s">
        <v>94</v>
      </c>
      <c r="B7" s="5">
        <v>234000000</v>
      </c>
      <c r="C7" s="5">
        <v>67339000</v>
      </c>
      <c r="D7" s="4">
        <f>+C7/B7</f>
        <v>0.28777350427350429</v>
      </c>
      <c r="E7" s="5">
        <v>67339000</v>
      </c>
      <c r="F7" s="4">
        <f>+E7/B7</f>
        <v>0.28777350427350429</v>
      </c>
      <c r="G7" s="5">
        <v>67339000</v>
      </c>
      <c r="H7" s="19">
        <v>0</v>
      </c>
    </row>
    <row r="8" spans="1:11" s="10" customFormat="1" ht="12.75" thickBot="1" x14ac:dyDescent="0.25">
      <c r="A8" s="7" t="s">
        <v>95</v>
      </c>
      <c r="B8" s="8">
        <f>SUM(B4:B7)</f>
        <v>18071000000</v>
      </c>
      <c r="C8" s="8">
        <f>SUM(C4:C7)</f>
        <v>13120438140</v>
      </c>
      <c r="D8" s="9">
        <f>+C8/B8</f>
        <v>0.72604936860162694</v>
      </c>
      <c r="E8" s="8">
        <f>SUM(E4:E7)</f>
        <v>8836936304.4500008</v>
      </c>
      <c r="F8" s="9">
        <f>+E8/B8</f>
        <v>0.48901202503735269</v>
      </c>
      <c r="G8" s="8">
        <f>SUM(G4:G7)</f>
        <v>7897617963.0799999</v>
      </c>
      <c r="H8" s="22">
        <f>+G8/E8</f>
        <v>0.89370543036538697</v>
      </c>
    </row>
    <row r="63" spans="2:2" x14ac:dyDescent="0.2">
      <c r="B63" s="1" t="s">
        <v>97</v>
      </c>
    </row>
    <row r="73" spans="1:1" x14ac:dyDescent="0.2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A3" sqref="A3:H3"/>
    </sheetView>
  </sheetViews>
  <sheetFormatPr baseColWidth="10" defaultColWidth="11.42578125" defaultRowHeight="12" x14ac:dyDescent="0.2"/>
  <cols>
    <col min="1" max="1" width="18.85546875" style="32" customWidth="1"/>
    <col min="2" max="2" width="17.28515625" style="32" customWidth="1"/>
    <col min="3" max="3" width="15.5703125" style="32" customWidth="1"/>
    <col min="4" max="4" width="15.85546875" style="32" customWidth="1"/>
    <col min="5" max="5" width="16.140625" style="32" customWidth="1"/>
    <col min="6" max="6" width="13.7109375" style="32" customWidth="1"/>
    <col min="7" max="7" width="16.42578125" style="32" customWidth="1"/>
    <col min="8" max="16384" width="11.42578125" style="32"/>
  </cols>
  <sheetData>
    <row r="2" spans="1:8" ht="12.75" thickBot="1" x14ac:dyDescent="0.25"/>
    <row r="3" spans="1:8" ht="36.950000000000003" customHeight="1" thickBot="1" x14ac:dyDescent="0.25">
      <c r="A3" s="50" t="s">
        <v>127</v>
      </c>
      <c r="B3" s="51"/>
      <c r="C3" s="51"/>
      <c r="D3" s="51"/>
      <c r="E3" s="51"/>
      <c r="F3" s="51"/>
      <c r="G3" s="51"/>
      <c r="H3" s="52"/>
    </row>
    <row r="4" spans="1:8" ht="24" x14ac:dyDescent="0.2">
      <c r="A4" s="23" t="s">
        <v>4</v>
      </c>
      <c r="B4" s="24" t="s">
        <v>84</v>
      </c>
      <c r="C4" s="24" t="s">
        <v>85</v>
      </c>
      <c r="D4" s="25" t="s">
        <v>86</v>
      </c>
      <c r="E4" s="24" t="s">
        <v>87</v>
      </c>
      <c r="F4" s="26" t="s">
        <v>88</v>
      </c>
      <c r="G4" s="24" t="s">
        <v>89</v>
      </c>
      <c r="H4" s="27" t="s">
        <v>90</v>
      </c>
    </row>
    <row r="5" spans="1:8" ht="36" x14ac:dyDescent="0.2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.75" thickBot="1" x14ac:dyDescent="0.25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2">
        <v>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zoomScaleNormal="100" zoomScaleSheetLayoutView="100" workbookViewId="0">
      <pane ySplit="3" topLeftCell="A4" activePane="bottomLeft" state="frozen"/>
      <selection pane="bottomLeft" activeCell="E15" sqref="E15"/>
    </sheetView>
  </sheetViews>
  <sheetFormatPr baseColWidth="10" defaultColWidth="11.42578125" defaultRowHeight="12" x14ac:dyDescent="0.2"/>
  <cols>
    <col min="1" max="1" width="13.5703125" style="11" customWidth="1"/>
    <col min="2" max="2" width="40.85546875" style="11" customWidth="1"/>
    <col min="3" max="3" width="23.5703125" style="11" customWidth="1"/>
    <col min="4" max="4" width="20.42578125" style="11" customWidth="1"/>
    <col min="5" max="5" width="19.85546875" style="11" customWidth="1"/>
    <col min="6" max="6" width="12.28515625" style="11" customWidth="1"/>
    <col min="7" max="7" width="18.42578125" style="11" customWidth="1"/>
    <col min="8" max="8" width="12" style="11" customWidth="1"/>
    <col min="9" max="9" width="19" style="11" customWidth="1"/>
    <col min="10" max="10" width="11.5703125" style="11" customWidth="1"/>
    <col min="11" max="11" width="5.7109375" style="11" customWidth="1"/>
    <col min="12" max="13" width="11.42578125" style="11"/>
    <col min="14" max="14" width="12" style="11" bestFit="1" customWidth="1"/>
    <col min="15" max="16384" width="11.42578125" style="11"/>
  </cols>
  <sheetData>
    <row r="1" spans="1:13 16380:16380" ht="12.75" thickBot="1" x14ac:dyDescent="0.25"/>
    <row r="2" spans="1:13 16380:16380" ht="39.75" customHeight="1" thickBot="1" x14ac:dyDescent="0.25">
      <c r="A2" s="57" t="s">
        <v>128</v>
      </c>
      <c r="B2" s="58"/>
      <c r="C2" s="58"/>
      <c r="D2" s="58"/>
      <c r="E2" s="58"/>
      <c r="F2" s="58"/>
      <c r="G2" s="58"/>
      <c r="H2" s="58"/>
      <c r="I2" s="58"/>
      <c r="J2" s="59"/>
      <c r="M2" s="30"/>
    </row>
    <row r="3" spans="1:13 16380:16380" ht="24" x14ac:dyDescent="0.2">
      <c r="A3" s="53" t="s">
        <v>98</v>
      </c>
      <c r="B3" s="54"/>
      <c r="C3" s="20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1"/>
    </row>
    <row r="4" spans="1:13 16380:16380" s="47" customFormat="1" ht="48" x14ac:dyDescent="0.25">
      <c r="A4" s="72" t="s">
        <v>59</v>
      </c>
      <c r="B4" s="42" t="s">
        <v>64</v>
      </c>
      <c r="C4" s="42" t="s">
        <v>100</v>
      </c>
      <c r="D4" s="43">
        <v>5988799185</v>
      </c>
      <c r="E4" s="44">
        <v>3763019449</v>
      </c>
      <c r="F4" s="35">
        <f t="shared" ref="F4:F13" si="0">+E4/D4</f>
        <v>0.62834290026373629</v>
      </c>
      <c r="G4" s="44">
        <v>2896688481</v>
      </c>
      <c r="H4" s="35">
        <f t="shared" ref="H4:H13" si="1">+G4/D4</f>
        <v>0.48368435666623544</v>
      </c>
      <c r="I4" s="44">
        <v>1622845867</v>
      </c>
      <c r="J4" s="45">
        <f t="shared" ref="J4:J13" si="2">+I4/G4</f>
        <v>0.56024176491348432</v>
      </c>
      <c r="K4" s="46"/>
    </row>
    <row r="5" spans="1:13 16380:16380" s="47" customFormat="1" ht="36" x14ac:dyDescent="0.2">
      <c r="A5" s="72" t="s">
        <v>65</v>
      </c>
      <c r="B5" s="42" t="s">
        <v>101</v>
      </c>
      <c r="C5" s="42" t="s">
        <v>102</v>
      </c>
      <c r="D5" s="43">
        <v>1923898812</v>
      </c>
      <c r="E5" s="43">
        <v>1284078869</v>
      </c>
      <c r="F5" s="35">
        <f t="shared" si="0"/>
        <v>0.66743576168911323</v>
      </c>
      <c r="G5" s="44">
        <v>1248078869</v>
      </c>
      <c r="H5" s="35">
        <f t="shared" si="1"/>
        <v>0.64872375886679434</v>
      </c>
      <c r="I5" s="44">
        <v>720414434</v>
      </c>
      <c r="J5" s="45">
        <f t="shared" si="2"/>
        <v>0.57721867735587795</v>
      </c>
      <c r="K5" s="48"/>
    </row>
    <row r="6" spans="1:13 16380:16380" s="47" customFormat="1" ht="48" x14ac:dyDescent="0.2">
      <c r="A6" s="72" t="s">
        <v>68</v>
      </c>
      <c r="B6" s="42" t="s">
        <v>70</v>
      </c>
      <c r="C6" s="42" t="s">
        <v>102</v>
      </c>
      <c r="D6" s="43">
        <v>1979265919</v>
      </c>
      <c r="E6" s="44">
        <v>1448098816</v>
      </c>
      <c r="F6" s="35">
        <f t="shared" si="0"/>
        <v>0.73163429031892502</v>
      </c>
      <c r="G6" s="44">
        <v>1448098816</v>
      </c>
      <c r="H6" s="35">
        <f t="shared" si="1"/>
        <v>0.73163429031892502</v>
      </c>
      <c r="I6" s="44">
        <v>785996999</v>
      </c>
      <c r="J6" s="45">
        <f t="shared" si="2"/>
        <v>0.54277856615552955</v>
      </c>
      <c r="K6" s="48"/>
    </row>
    <row r="7" spans="1:13 16380:16380" s="47" customFormat="1" ht="36" x14ac:dyDescent="0.2">
      <c r="A7" s="72" t="s">
        <v>71</v>
      </c>
      <c r="B7" s="42" t="s">
        <v>73</v>
      </c>
      <c r="C7" s="42" t="s">
        <v>100</v>
      </c>
      <c r="D7" s="43">
        <v>1950200000</v>
      </c>
      <c r="E7" s="44">
        <v>1173853464</v>
      </c>
      <c r="F7" s="35">
        <f t="shared" si="0"/>
        <v>0.60191440057430012</v>
      </c>
      <c r="G7" s="44">
        <v>1160376763</v>
      </c>
      <c r="H7" s="35">
        <f t="shared" si="1"/>
        <v>0.59500398061737259</v>
      </c>
      <c r="I7" s="44">
        <v>521194655</v>
      </c>
      <c r="J7" s="45">
        <f t="shared" si="2"/>
        <v>0.4491598518851071</v>
      </c>
      <c r="K7" s="48"/>
    </row>
    <row r="8" spans="1:13 16380:16380" s="47" customFormat="1" ht="36" x14ac:dyDescent="0.2">
      <c r="A8" s="72" t="s">
        <v>74</v>
      </c>
      <c r="B8" s="42" t="s">
        <v>76</v>
      </c>
      <c r="C8" s="42" t="s">
        <v>103</v>
      </c>
      <c r="D8" s="43">
        <v>3230772250</v>
      </c>
      <c r="E8" s="44">
        <v>1870665873</v>
      </c>
      <c r="F8" s="35">
        <f t="shared" si="0"/>
        <v>0.57901508625375864</v>
      </c>
      <c r="G8" s="44">
        <v>1834665873</v>
      </c>
      <c r="H8" s="35">
        <f t="shared" si="1"/>
        <v>0.56787223952415711</v>
      </c>
      <c r="I8" s="44">
        <v>949659926</v>
      </c>
      <c r="J8" s="45">
        <f t="shared" si="2"/>
        <v>0.51762009637599005</v>
      </c>
      <c r="K8" s="48"/>
    </row>
    <row r="9" spans="1:13 16380:16380" s="47" customFormat="1" ht="24" x14ac:dyDescent="0.2">
      <c r="A9" s="72" t="s">
        <v>77</v>
      </c>
      <c r="B9" s="42" t="s">
        <v>79</v>
      </c>
      <c r="C9" s="42" t="s">
        <v>104</v>
      </c>
      <c r="D9" s="43">
        <v>2820000000</v>
      </c>
      <c r="E9" s="44">
        <v>1868900082</v>
      </c>
      <c r="F9" s="35">
        <f t="shared" si="0"/>
        <v>0.66273052553191492</v>
      </c>
      <c r="G9" s="44">
        <v>1423994835</v>
      </c>
      <c r="H9" s="35">
        <f t="shared" si="1"/>
        <v>0.50496270744680849</v>
      </c>
      <c r="I9" s="44">
        <v>675119567</v>
      </c>
      <c r="J9" s="45">
        <f t="shared" si="2"/>
        <v>0.47410253914298783</v>
      </c>
      <c r="K9" s="48"/>
      <c r="L9" s="49"/>
    </row>
    <row r="10" spans="1:13 16380:16380" s="47" customFormat="1" ht="36" x14ac:dyDescent="0.2">
      <c r="A10" s="72" t="s">
        <v>80</v>
      </c>
      <c r="B10" s="42" t="s">
        <v>81</v>
      </c>
      <c r="C10" s="42" t="s">
        <v>105</v>
      </c>
      <c r="D10" s="43">
        <v>4680722565</v>
      </c>
      <c r="E10" s="44">
        <v>2030649356.1300001</v>
      </c>
      <c r="F10" s="35">
        <f t="shared" si="0"/>
        <v>0.43383245384251912</v>
      </c>
      <c r="G10" s="44">
        <v>1661772535.1300001</v>
      </c>
      <c r="H10" s="35">
        <f t="shared" si="1"/>
        <v>0.35502478774449647</v>
      </c>
      <c r="I10" s="44">
        <v>870934177.88999999</v>
      </c>
      <c r="J10" s="45">
        <f t="shared" si="2"/>
        <v>0.52409951390962606</v>
      </c>
      <c r="K10" s="48"/>
      <c r="XEZ10" s="49">
        <f>SUM(D10:XEY10)</f>
        <v>9244078635.4629555</v>
      </c>
    </row>
    <row r="11" spans="1:13 16380:16380" s="47" customFormat="1" ht="36" x14ac:dyDescent="0.2">
      <c r="A11" s="72" t="s">
        <v>82</v>
      </c>
      <c r="B11" s="42" t="s">
        <v>83</v>
      </c>
      <c r="C11" s="42" t="s">
        <v>105</v>
      </c>
      <c r="D11" s="43">
        <v>856397372</v>
      </c>
      <c r="E11" s="44">
        <v>667534059</v>
      </c>
      <c r="F11" s="35">
        <f t="shared" si="0"/>
        <v>0.77946766398998246</v>
      </c>
      <c r="G11" s="44">
        <v>643408789</v>
      </c>
      <c r="H11" s="35">
        <f t="shared" si="1"/>
        <v>0.75129701472274013</v>
      </c>
      <c r="I11" s="44">
        <v>451123342</v>
      </c>
      <c r="J11" s="45">
        <f t="shared" si="2"/>
        <v>0.70114575634123022</v>
      </c>
      <c r="K11" s="48"/>
    </row>
    <row r="12" spans="1:13 16380:16380" s="47" customFormat="1" ht="28.5" customHeight="1" x14ac:dyDescent="0.2">
      <c r="A12" s="72" t="s">
        <v>113</v>
      </c>
      <c r="B12" s="42" t="s">
        <v>114</v>
      </c>
      <c r="C12" s="42" t="s">
        <v>104</v>
      </c>
      <c r="D12" s="43">
        <v>26859000000</v>
      </c>
      <c r="E12" s="44">
        <v>110358334</v>
      </c>
      <c r="F12" s="35">
        <f t="shared" si="0"/>
        <v>4.1088027849138092E-3</v>
      </c>
      <c r="G12" s="44">
        <v>110358334</v>
      </c>
      <c r="H12" s="35">
        <f t="shared" si="1"/>
        <v>4.1088027849138092E-3</v>
      </c>
      <c r="I12" s="44">
        <v>39923750</v>
      </c>
      <c r="J12" s="45">
        <f t="shared" si="2"/>
        <v>0.36176470369695868</v>
      </c>
      <c r="K12" s="48"/>
    </row>
    <row r="13" spans="1:13 16380:16380" s="18" customFormat="1" ht="12.75" thickBot="1" x14ac:dyDescent="0.25">
      <c r="A13" s="55"/>
      <c r="B13" s="56"/>
      <c r="C13" s="21"/>
      <c r="D13" s="15">
        <f>SUM(D4:D12)</f>
        <v>50289056103</v>
      </c>
      <c r="E13" s="15">
        <f>SUM(E4:E12)</f>
        <v>14217158302.130001</v>
      </c>
      <c r="F13" s="16">
        <f t="shared" si="0"/>
        <v>0.28270879200856336</v>
      </c>
      <c r="G13" s="15">
        <f>SUM(G4:G12)</f>
        <v>12427443295.130001</v>
      </c>
      <c r="H13" s="16">
        <f t="shared" si="1"/>
        <v>0.24712023366826805</v>
      </c>
      <c r="I13" s="15">
        <f>SUM(I4:I12)</f>
        <v>6637212717.8900003</v>
      </c>
      <c r="J13" s="17">
        <f t="shared" si="2"/>
        <v>0.53407708731939696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pane ySplit="4" topLeftCell="A5" activePane="bottomLeft" state="frozen"/>
      <selection activeCell="C1" sqref="C1"/>
      <selection pane="bottomLeft" activeCell="A10" sqref="A10"/>
    </sheetView>
  </sheetViews>
  <sheetFormatPr baseColWidth="10" defaultRowHeight="15" x14ac:dyDescent="0.25"/>
  <cols>
    <col min="1" max="1" width="13.42578125" style="65" customWidth="1"/>
    <col min="2" max="2" width="26.85546875" style="65" customWidth="1"/>
    <col min="3" max="3" width="21.5703125" style="65" customWidth="1"/>
    <col min="4" max="11" width="5.42578125" style="65" customWidth="1"/>
    <col min="12" max="12" width="7" style="65" customWidth="1"/>
    <col min="13" max="13" width="9.5703125" style="65" customWidth="1"/>
    <col min="14" max="14" width="8.140625" style="65" customWidth="1"/>
    <col min="15" max="15" width="9.5703125" style="65" customWidth="1"/>
    <col min="16" max="16" width="27.5703125" style="65" customWidth="1"/>
    <col min="17" max="27" width="18.85546875" style="65" customWidth="1"/>
    <col min="28" max="28" width="0" style="65" hidden="1" customWidth="1"/>
    <col min="29" max="29" width="6.42578125" style="65" customWidth="1"/>
    <col min="30" max="16384" width="11.42578125" style="65"/>
  </cols>
  <sheetData>
    <row r="1" spans="1:27" x14ac:dyDescent="0.25">
      <c r="A1" s="63" t="s">
        <v>0</v>
      </c>
      <c r="B1" s="63">
        <v>2022</v>
      </c>
      <c r="C1" s="64" t="s">
        <v>1</v>
      </c>
      <c r="D1" s="64" t="s">
        <v>1</v>
      </c>
      <c r="E1" s="64" t="s">
        <v>1</v>
      </c>
      <c r="F1" s="64" t="s">
        <v>1</v>
      </c>
      <c r="G1" s="64" t="s">
        <v>1</v>
      </c>
      <c r="H1" s="64" t="s">
        <v>1</v>
      </c>
      <c r="I1" s="64" t="s">
        <v>1</v>
      </c>
      <c r="J1" s="64" t="s">
        <v>1</v>
      </c>
      <c r="K1" s="64" t="s">
        <v>1</v>
      </c>
      <c r="L1" s="64" t="s">
        <v>1</v>
      </c>
      <c r="M1" s="64" t="s">
        <v>1</v>
      </c>
      <c r="N1" s="64" t="s">
        <v>1</v>
      </c>
      <c r="O1" s="64" t="s">
        <v>1</v>
      </c>
      <c r="P1" s="64" t="s">
        <v>1</v>
      </c>
      <c r="Q1" s="64" t="s">
        <v>1</v>
      </c>
      <c r="R1" s="64" t="s">
        <v>1</v>
      </c>
      <c r="S1" s="64" t="s">
        <v>1</v>
      </c>
      <c r="T1" s="64" t="s">
        <v>1</v>
      </c>
      <c r="U1" s="64" t="s">
        <v>1</v>
      </c>
      <c r="V1" s="64" t="s">
        <v>1</v>
      </c>
      <c r="W1" s="64" t="s">
        <v>1</v>
      </c>
      <c r="X1" s="64" t="s">
        <v>1</v>
      </c>
      <c r="Y1" s="64" t="s">
        <v>1</v>
      </c>
      <c r="Z1" s="64" t="s">
        <v>1</v>
      </c>
      <c r="AA1" s="64" t="s">
        <v>1</v>
      </c>
    </row>
    <row r="2" spans="1:27" x14ac:dyDescent="0.25">
      <c r="A2" s="63" t="s">
        <v>110</v>
      </c>
      <c r="B2" s="63" t="s">
        <v>111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64" t="s">
        <v>1</v>
      </c>
      <c r="R2" s="64" t="s">
        <v>1</v>
      </c>
      <c r="S2" s="64" t="s">
        <v>1</v>
      </c>
      <c r="T2" s="64" t="s">
        <v>1</v>
      </c>
      <c r="U2" s="64" t="s">
        <v>1</v>
      </c>
      <c r="V2" s="64" t="s">
        <v>1</v>
      </c>
      <c r="W2" s="64" t="s">
        <v>1</v>
      </c>
      <c r="X2" s="64" t="s">
        <v>1</v>
      </c>
      <c r="Y2" s="64" t="s">
        <v>1</v>
      </c>
      <c r="Z2" s="64" t="s">
        <v>1</v>
      </c>
      <c r="AA2" s="64" t="s">
        <v>1</v>
      </c>
    </row>
    <row r="3" spans="1:27" x14ac:dyDescent="0.25">
      <c r="A3" s="63" t="s">
        <v>112</v>
      </c>
      <c r="B3" s="63" t="s">
        <v>126</v>
      </c>
      <c r="C3" s="64" t="s">
        <v>1</v>
      </c>
      <c r="D3" s="64" t="s">
        <v>1</v>
      </c>
      <c r="E3" s="64" t="s">
        <v>1</v>
      </c>
      <c r="F3" s="64" t="s">
        <v>1</v>
      </c>
      <c r="G3" s="64" t="s">
        <v>1</v>
      </c>
      <c r="H3" s="64" t="s">
        <v>1</v>
      </c>
      <c r="I3" s="64" t="s">
        <v>1</v>
      </c>
      <c r="J3" s="64" t="s">
        <v>1</v>
      </c>
      <c r="K3" s="64" t="s">
        <v>1</v>
      </c>
      <c r="L3" s="64" t="s">
        <v>1</v>
      </c>
      <c r="M3" s="64" t="s">
        <v>1</v>
      </c>
      <c r="N3" s="64" t="s">
        <v>1</v>
      </c>
      <c r="O3" s="64" t="s">
        <v>1</v>
      </c>
      <c r="P3" s="64" t="s">
        <v>1</v>
      </c>
      <c r="Q3" s="64" t="s">
        <v>1</v>
      </c>
      <c r="R3" s="64" t="s">
        <v>1</v>
      </c>
      <c r="S3" s="64" t="s">
        <v>1</v>
      </c>
      <c r="T3" s="64" t="s">
        <v>1</v>
      </c>
      <c r="U3" s="64" t="s">
        <v>1</v>
      </c>
      <c r="V3" s="64" t="s">
        <v>1</v>
      </c>
      <c r="W3" s="64" t="s">
        <v>1</v>
      </c>
      <c r="X3" s="64" t="s">
        <v>1</v>
      </c>
      <c r="Y3" s="64" t="s">
        <v>1</v>
      </c>
      <c r="Z3" s="64" t="s">
        <v>1</v>
      </c>
      <c r="AA3" s="64" t="s">
        <v>1</v>
      </c>
    </row>
    <row r="4" spans="1:27" ht="24" x14ac:dyDescent="0.25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</row>
    <row r="5" spans="1:27" ht="22.5" x14ac:dyDescent="0.25">
      <c r="A5" s="66" t="s">
        <v>29</v>
      </c>
      <c r="B5" s="67" t="s">
        <v>115</v>
      </c>
      <c r="C5" s="68" t="s">
        <v>30</v>
      </c>
      <c r="D5" s="66" t="s">
        <v>31</v>
      </c>
      <c r="E5" s="66" t="s">
        <v>32</v>
      </c>
      <c r="F5" s="66" t="s">
        <v>32</v>
      </c>
      <c r="G5" s="66" t="s">
        <v>32</v>
      </c>
      <c r="H5" s="66"/>
      <c r="I5" s="66"/>
      <c r="J5" s="66"/>
      <c r="K5" s="66"/>
      <c r="L5" s="66"/>
      <c r="M5" s="66" t="s">
        <v>33</v>
      </c>
      <c r="N5" s="66" t="s">
        <v>34</v>
      </c>
      <c r="O5" s="66" t="s">
        <v>35</v>
      </c>
      <c r="P5" s="67" t="s">
        <v>36</v>
      </c>
      <c r="Q5" s="69">
        <v>372000000</v>
      </c>
      <c r="R5" s="69">
        <v>0</v>
      </c>
      <c r="S5" s="69">
        <v>0</v>
      </c>
      <c r="T5" s="69">
        <v>372000000</v>
      </c>
      <c r="U5" s="69">
        <v>0</v>
      </c>
      <c r="V5" s="69">
        <v>0</v>
      </c>
      <c r="W5" s="69">
        <v>372000000</v>
      </c>
      <c r="X5" s="69">
        <v>0</v>
      </c>
      <c r="Y5" s="69">
        <v>0</v>
      </c>
      <c r="Z5" s="69">
        <v>0</v>
      </c>
      <c r="AA5" s="69">
        <v>0</v>
      </c>
    </row>
    <row r="6" spans="1:27" ht="22.5" x14ac:dyDescent="0.25">
      <c r="A6" s="66" t="s">
        <v>29</v>
      </c>
      <c r="B6" s="67" t="s">
        <v>115</v>
      </c>
      <c r="C6" s="68" t="s">
        <v>30</v>
      </c>
      <c r="D6" s="66" t="s">
        <v>31</v>
      </c>
      <c r="E6" s="66" t="s">
        <v>32</v>
      </c>
      <c r="F6" s="66" t="s">
        <v>32</v>
      </c>
      <c r="G6" s="66" t="s">
        <v>32</v>
      </c>
      <c r="H6" s="66"/>
      <c r="I6" s="66"/>
      <c r="J6" s="66"/>
      <c r="K6" s="66"/>
      <c r="L6" s="66"/>
      <c r="M6" s="66" t="s">
        <v>33</v>
      </c>
      <c r="N6" s="66" t="s">
        <v>37</v>
      </c>
      <c r="O6" s="66" t="s">
        <v>35</v>
      </c>
      <c r="P6" s="67" t="s">
        <v>36</v>
      </c>
      <c r="Q6" s="69">
        <v>8292000000</v>
      </c>
      <c r="R6" s="69">
        <v>0</v>
      </c>
      <c r="S6" s="69">
        <v>0</v>
      </c>
      <c r="T6" s="69">
        <v>8292000000</v>
      </c>
      <c r="U6" s="69">
        <v>0</v>
      </c>
      <c r="V6" s="69">
        <v>6706745127</v>
      </c>
      <c r="W6" s="69">
        <v>1585254873</v>
      </c>
      <c r="X6" s="69">
        <v>4313089560</v>
      </c>
      <c r="Y6" s="69">
        <v>4313089560</v>
      </c>
      <c r="Z6" s="69">
        <v>4313089560</v>
      </c>
      <c r="AA6" s="69">
        <v>4313089560</v>
      </c>
    </row>
    <row r="7" spans="1:27" ht="22.5" x14ac:dyDescent="0.25">
      <c r="A7" s="66" t="s">
        <v>29</v>
      </c>
      <c r="B7" s="67" t="s">
        <v>115</v>
      </c>
      <c r="C7" s="68" t="s">
        <v>38</v>
      </c>
      <c r="D7" s="66" t="s">
        <v>31</v>
      </c>
      <c r="E7" s="66" t="s">
        <v>32</v>
      </c>
      <c r="F7" s="66" t="s">
        <v>32</v>
      </c>
      <c r="G7" s="66" t="s">
        <v>39</v>
      </c>
      <c r="H7" s="66"/>
      <c r="I7" s="66"/>
      <c r="J7" s="66"/>
      <c r="K7" s="66"/>
      <c r="L7" s="66"/>
      <c r="M7" s="66" t="s">
        <v>33</v>
      </c>
      <c r="N7" s="66" t="s">
        <v>34</v>
      </c>
      <c r="O7" s="66" t="s">
        <v>35</v>
      </c>
      <c r="P7" s="67" t="s">
        <v>40</v>
      </c>
      <c r="Q7" s="69">
        <v>1438000000</v>
      </c>
      <c r="R7" s="69">
        <v>0</v>
      </c>
      <c r="S7" s="69">
        <v>0</v>
      </c>
      <c r="T7" s="69">
        <v>1438000000</v>
      </c>
      <c r="U7" s="69">
        <v>0</v>
      </c>
      <c r="V7" s="69">
        <v>1237533579</v>
      </c>
      <c r="W7" s="69">
        <v>200466421</v>
      </c>
      <c r="X7" s="69">
        <v>855517100</v>
      </c>
      <c r="Y7" s="69">
        <v>855517100</v>
      </c>
      <c r="Z7" s="69">
        <v>855517100</v>
      </c>
      <c r="AA7" s="69">
        <v>855517100</v>
      </c>
    </row>
    <row r="8" spans="1:27" ht="22.5" x14ac:dyDescent="0.25">
      <c r="A8" s="66" t="s">
        <v>29</v>
      </c>
      <c r="B8" s="67" t="s">
        <v>115</v>
      </c>
      <c r="C8" s="68" t="s">
        <v>38</v>
      </c>
      <c r="D8" s="66" t="s">
        <v>31</v>
      </c>
      <c r="E8" s="66" t="s">
        <v>32</v>
      </c>
      <c r="F8" s="66" t="s">
        <v>32</v>
      </c>
      <c r="G8" s="66" t="s">
        <v>39</v>
      </c>
      <c r="H8" s="66"/>
      <c r="I8" s="66"/>
      <c r="J8" s="66"/>
      <c r="K8" s="66"/>
      <c r="L8" s="66"/>
      <c r="M8" s="66" t="s">
        <v>33</v>
      </c>
      <c r="N8" s="66" t="s">
        <v>37</v>
      </c>
      <c r="O8" s="66" t="s">
        <v>35</v>
      </c>
      <c r="P8" s="67" t="s">
        <v>40</v>
      </c>
      <c r="Q8" s="69">
        <v>1758000000</v>
      </c>
      <c r="R8" s="69">
        <v>0</v>
      </c>
      <c r="S8" s="69">
        <v>0</v>
      </c>
      <c r="T8" s="69">
        <v>1758000000</v>
      </c>
      <c r="U8" s="69">
        <v>0</v>
      </c>
      <c r="V8" s="69">
        <v>1336795586</v>
      </c>
      <c r="W8" s="69">
        <v>421204414</v>
      </c>
      <c r="X8" s="69">
        <v>802871449</v>
      </c>
      <c r="Y8" s="69">
        <v>802871449</v>
      </c>
      <c r="Z8" s="69">
        <v>802871449</v>
      </c>
      <c r="AA8" s="69">
        <v>802871449</v>
      </c>
    </row>
    <row r="9" spans="1:27" ht="33.75" x14ac:dyDescent="0.25">
      <c r="A9" s="66" t="s">
        <v>29</v>
      </c>
      <c r="B9" s="67" t="s">
        <v>115</v>
      </c>
      <c r="C9" s="68" t="s">
        <v>41</v>
      </c>
      <c r="D9" s="66" t="s">
        <v>31</v>
      </c>
      <c r="E9" s="66" t="s">
        <v>32</v>
      </c>
      <c r="F9" s="66" t="s">
        <v>32</v>
      </c>
      <c r="G9" s="66" t="s">
        <v>42</v>
      </c>
      <c r="H9" s="66"/>
      <c r="I9" s="66"/>
      <c r="J9" s="66"/>
      <c r="K9" s="66"/>
      <c r="L9" s="66"/>
      <c r="M9" s="66" t="s">
        <v>33</v>
      </c>
      <c r="N9" s="66" t="s">
        <v>34</v>
      </c>
      <c r="O9" s="66" t="s">
        <v>35</v>
      </c>
      <c r="P9" s="67" t="s">
        <v>43</v>
      </c>
      <c r="Q9" s="69">
        <v>805000000</v>
      </c>
      <c r="R9" s="69">
        <v>0</v>
      </c>
      <c r="S9" s="69">
        <v>0</v>
      </c>
      <c r="T9" s="69">
        <v>805000000</v>
      </c>
      <c r="U9" s="69">
        <v>0</v>
      </c>
      <c r="V9" s="69">
        <v>742568825</v>
      </c>
      <c r="W9" s="69">
        <v>62431175</v>
      </c>
      <c r="X9" s="69">
        <v>369718993</v>
      </c>
      <c r="Y9" s="69">
        <v>369718993</v>
      </c>
      <c r="Z9" s="69">
        <v>369718993</v>
      </c>
      <c r="AA9" s="69">
        <v>369718993</v>
      </c>
    </row>
    <row r="10" spans="1:27" ht="33.75" x14ac:dyDescent="0.25">
      <c r="A10" s="66" t="s">
        <v>29</v>
      </c>
      <c r="B10" s="67" t="s">
        <v>115</v>
      </c>
      <c r="C10" s="68" t="s">
        <v>41</v>
      </c>
      <c r="D10" s="66" t="s">
        <v>31</v>
      </c>
      <c r="E10" s="66" t="s">
        <v>32</v>
      </c>
      <c r="F10" s="66" t="s">
        <v>32</v>
      </c>
      <c r="G10" s="66" t="s">
        <v>42</v>
      </c>
      <c r="H10" s="66"/>
      <c r="I10" s="66"/>
      <c r="J10" s="66"/>
      <c r="K10" s="66"/>
      <c r="L10" s="66"/>
      <c r="M10" s="66" t="s">
        <v>33</v>
      </c>
      <c r="N10" s="66" t="s">
        <v>37</v>
      </c>
      <c r="O10" s="66" t="s">
        <v>35</v>
      </c>
      <c r="P10" s="67" t="s">
        <v>43</v>
      </c>
      <c r="Q10" s="69">
        <v>675000000</v>
      </c>
      <c r="R10" s="69">
        <v>0</v>
      </c>
      <c r="S10" s="69">
        <v>0</v>
      </c>
      <c r="T10" s="69">
        <v>675000000</v>
      </c>
      <c r="U10" s="69">
        <v>0</v>
      </c>
      <c r="V10" s="69">
        <v>514000000</v>
      </c>
      <c r="W10" s="69">
        <v>161000000</v>
      </c>
      <c r="X10" s="69">
        <v>305683641</v>
      </c>
      <c r="Y10" s="69">
        <v>305683641</v>
      </c>
      <c r="Z10" s="69">
        <v>305683641</v>
      </c>
      <c r="AA10" s="69">
        <v>305683641</v>
      </c>
    </row>
    <row r="11" spans="1:27" ht="33.75" x14ac:dyDescent="0.25">
      <c r="A11" s="66" t="s">
        <v>29</v>
      </c>
      <c r="B11" s="67" t="s">
        <v>115</v>
      </c>
      <c r="C11" s="68" t="s">
        <v>44</v>
      </c>
      <c r="D11" s="66" t="s">
        <v>31</v>
      </c>
      <c r="E11" s="66" t="s">
        <v>32</v>
      </c>
      <c r="F11" s="66" t="s">
        <v>32</v>
      </c>
      <c r="G11" s="66" t="s">
        <v>45</v>
      </c>
      <c r="H11" s="66"/>
      <c r="I11" s="66"/>
      <c r="J11" s="66"/>
      <c r="K11" s="66"/>
      <c r="L11" s="66"/>
      <c r="M11" s="66" t="s">
        <v>33</v>
      </c>
      <c r="N11" s="66" t="s">
        <v>37</v>
      </c>
      <c r="O11" s="66" t="s">
        <v>35</v>
      </c>
      <c r="P11" s="67" t="s">
        <v>46</v>
      </c>
      <c r="Q11" s="69">
        <v>622000000</v>
      </c>
      <c r="R11" s="69">
        <v>0</v>
      </c>
      <c r="S11" s="69">
        <v>0</v>
      </c>
      <c r="T11" s="69">
        <v>622000000</v>
      </c>
      <c r="U11" s="69">
        <v>622000000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</row>
    <row r="12" spans="1:27" ht="22.5" x14ac:dyDescent="0.25">
      <c r="A12" s="66" t="s">
        <v>29</v>
      </c>
      <c r="B12" s="67" t="s">
        <v>115</v>
      </c>
      <c r="C12" s="68" t="s">
        <v>116</v>
      </c>
      <c r="D12" s="66" t="s">
        <v>31</v>
      </c>
      <c r="E12" s="66" t="s">
        <v>39</v>
      </c>
      <c r="F12" s="66"/>
      <c r="G12" s="66"/>
      <c r="H12" s="66"/>
      <c r="I12" s="66"/>
      <c r="J12" s="66"/>
      <c r="K12" s="66"/>
      <c r="L12" s="66"/>
      <c r="M12" s="66" t="s">
        <v>33</v>
      </c>
      <c r="N12" s="66" t="s">
        <v>37</v>
      </c>
      <c r="O12" s="66" t="s">
        <v>35</v>
      </c>
      <c r="P12" s="67" t="s">
        <v>117</v>
      </c>
      <c r="Q12" s="69">
        <v>2842000000</v>
      </c>
      <c r="R12" s="69">
        <v>0</v>
      </c>
      <c r="S12" s="69">
        <v>0</v>
      </c>
      <c r="T12" s="69">
        <v>2842000000</v>
      </c>
      <c r="U12" s="69">
        <v>0</v>
      </c>
      <c r="V12" s="69">
        <v>2467456023</v>
      </c>
      <c r="W12" s="69">
        <v>374543977</v>
      </c>
      <c r="X12" s="69">
        <v>2110168492.45</v>
      </c>
      <c r="Y12" s="69">
        <v>1171753444.0799999</v>
      </c>
      <c r="Z12" s="69">
        <v>1171753444.0799999</v>
      </c>
      <c r="AA12" s="69">
        <v>1171753444.0799999</v>
      </c>
    </row>
    <row r="13" spans="1:27" ht="33.75" x14ac:dyDescent="0.25">
      <c r="A13" s="66" t="s">
        <v>29</v>
      </c>
      <c r="B13" s="67" t="s">
        <v>115</v>
      </c>
      <c r="C13" s="68" t="s">
        <v>47</v>
      </c>
      <c r="D13" s="66" t="s">
        <v>31</v>
      </c>
      <c r="E13" s="66" t="s">
        <v>42</v>
      </c>
      <c r="F13" s="66" t="s">
        <v>42</v>
      </c>
      <c r="G13" s="66" t="s">
        <v>32</v>
      </c>
      <c r="H13" s="66" t="s">
        <v>48</v>
      </c>
      <c r="I13" s="66"/>
      <c r="J13" s="66"/>
      <c r="K13" s="66"/>
      <c r="L13" s="66"/>
      <c r="M13" s="66" t="s">
        <v>33</v>
      </c>
      <c r="N13" s="66" t="s">
        <v>34</v>
      </c>
      <c r="O13" s="66" t="s">
        <v>35</v>
      </c>
      <c r="P13" s="67" t="s">
        <v>49</v>
      </c>
      <c r="Q13" s="69">
        <v>926000000</v>
      </c>
      <c r="R13" s="69">
        <v>0</v>
      </c>
      <c r="S13" s="69">
        <v>0</v>
      </c>
      <c r="T13" s="69">
        <v>926000000</v>
      </c>
      <c r="U13" s="69">
        <v>926000000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</row>
    <row r="14" spans="1:27" ht="33.75" x14ac:dyDescent="0.25">
      <c r="A14" s="66" t="s">
        <v>29</v>
      </c>
      <c r="B14" s="67" t="s">
        <v>115</v>
      </c>
      <c r="C14" s="68" t="s">
        <v>50</v>
      </c>
      <c r="D14" s="66" t="s">
        <v>31</v>
      </c>
      <c r="E14" s="66" t="s">
        <v>42</v>
      </c>
      <c r="F14" s="66" t="s">
        <v>45</v>
      </c>
      <c r="G14" s="66" t="s">
        <v>39</v>
      </c>
      <c r="H14" s="66" t="s">
        <v>51</v>
      </c>
      <c r="I14" s="66"/>
      <c r="J14" s="66"/>
      <c r="K14" s="66"/>
      <c r="L14" s="66"/>
      <c r="M14" s="66" t="s">
        <v>33</v>
      </c>
      <c r="N14" s="66" t="s">
        <v>37</v>
      </c>
      <c r="O14" s="66" t="s">
        <v>35</v>
      </c>
      <c r="P14" s="67" t="s">
        <v>52</v>
      </c>
      <c r="Q14" s="69">
        <v>55000000</v>
      </c>
      <c r="R14" s="69">
        <v>0</v>
      </c>
      <c r="S14" s="69">
        <v>0</v>
      </c>
      <c r="T14" s="69">
        <v>55000000</v>
      </c>
      <c r="U14" s="69">
        <v>0</v>
      </c>
      <c r="V14" s="69">
        <v>48000000</v>
      </c>
      <c r="W14" s="69">
        <v>7000000</v>
      </c>
      <c r="X14" s="69">
        <v>12548069</v>
      </c>
      <c r="Y14" s="69">
        <v>11644776</v>
      </c>
      <c r="Z14" s="69">
        <v>11644776</v>
      </c>
      <c r="AA14" s="69">
        <v>11644776</v>
      </c>
    </row>
    <row r="15" spans="1:27" ht="22.5" x14ac:dyDescent="0.25">
      <c r="A15" s="66" t="s">
        <v>29</v>
      </c>
      <c r="B15" s="67" t="s">
        <v>115</v>
      </c>
      <c r="C15" s="68" t="s">
        <v>118</v>
      </c>
      <c r="D15" s="66" t="s">
        <v>31</v>
      </c>
      <c r="E15" s="66" t="s">
        <v>42</v>
      </c>
      <c r="F15" s="66" t="s">
        <v>53</v>
      </c>
      <c r="G15" s="66"/>
      <c r="H15" s="66"/>
      <c r="I15" s="66"/>
      <c r="J15" s="66"/>
      <c r="K15" s="66"/>
      <c r="L15" s="66"/>
      <c r="M15" s="66" t="s">
        <v>33</v>
      </c>
      <c r="N15" s="66" t="s">
        <v>34</v>
      </c>
      <c r="O15" s="66" t="s">
        <v>35</v>
      </c>
      <c r="P15" s="67" t="s">
        <v>119</v>
      </c>
      <c r="Q15" s="69">
        <v>52000000</v>
      </c>
      <c r="R15" s="69">
        <v>0</v>
      </c>
      <c r="S15" s="69">
        <v>0</v>
      </c>
      <c r="T15" s="69">
        <v>52000000</v>
      </c>
      <c r="U15" s="69">
        <v>0</v>
      </c>
      <c r="V15" s="69">
        <v>0</v>
      </c>
      <c r="W15" s="69">
        <v>52000000</v>
      </c>
      <c r="X15" s="69">
        <v>0</v>
      </c>
      <c r="Y15" s="69">
        <v>0</v>
      </c>
      <c r="Z15" s="69">
        <v>0</v>
      </c>
      <c r="AA15" s="69">
        <v>0</v>
      </c>
    </row>
    <row r="16" spans="1:27" ht="22.5" x14ac:dyDescent="0.25">
      <c r="A16" s="66" t="s">
        <v>29</v>
      </c>
      <c r="B16" s="67" t="s">
        <v>115</v>
      </c>
      <c r="C16" s="68" t="s">
        <v>54</v>
      </c>
      <c r="D16" s="66" t="s">
        <v>31</v>
      </c>
      <c r="E16" s="66" t="s">
        <v>55</v>
      </c>
      <c r="F16" s="66" t="s">
        <v>32</v>
      </c>
      <c r="G16" s="66"/>
      <c r="H16" s="66"/>
      <c r="I16" s="66"/>
      <c r="J16" s="66"/>
      <c r="K16" s="66"/>
      <c r="L16" s="66"/>
      <c r="M16" s="66" t="s">
        <v>33</v>
      </c>
      <c r="N16" s="66" t="s">
        <v>34</v>
      </c>
      <c r="O16" s="66" t="s">
        <v>35</v>
      </c>
      <c r="P16" s="67" t="s">
        <v>56</v>
      </c>
      <c r="Q16" s="69">
        <v>71000000</v>
      </c>
      <c r="R16" s="69">
        <v>0</v>
      </c>
      <c r="S16" s="69">
        <v>0</v>
      </c>
      <c r="T16" s="69">
        <v>71000000</v>
      </c>
      <c r="U16" s="69">
        <v>0</v>
      </c>
      <c r="V16" s="69">
        <v>67339000</v>
      </c>
      <c r="W16" s="69">
        <v>3661000</v>
      </c>
      <c r="X16" s="69">
        <v>67339000</v>
      </c>
      <c r="Y16" s="69">
        <v>67339000</v>
      </c>
      <c r="Z16" s="69">
        <v>67339000</v>
      </c>
      <c r="AA16" s="69">
        <v>67339000</v>
      </c>
    </row>
    <row r="17" spans="1:27" ht="22.5" x14ac:dyDescent="0.25">
      <c r="A17" s="66" t="s">
        <v>29</v>
      </c>
      <c r="B17" s="67" t="s">
        <v>115</v>
      </c>
      <c r="C17" s="68" t="s">
        <v>57</v>
      </c>
      <c r="D17" s="66" t="s">
        <v>31</v>
      </c>
      <c r="E17" s="66" t="s">
        <v>55</v>
      </c>
      <c r="F17" s="66" t="s">
        <v>45</v>
      </c>
      <c r="G17" s="66" t="s">
        <v>32</v>
      </c>
      <c r="H17" s="66"/>
      <c r="I17" s="66"/>
      <c r="J17" s="66"/>
      <c r="K17" s="66"/>
      <c r="L17" s="66"/>
      <c r="M17" s="66" t="s">
        <v>33</v>
      </c>
      <c r="N17" s="66" t="s">
        <v>34</v>
      </c>
      <c r="O17" s="66" t="s">
        <v>35</v>
      </c>
      <c r="P17" s="67" t="s">
        <v>58</v>
      </c>
      <c r="Q17" s="69">
        <v>163000000</v>
      </c>
      <c r="R17" s="69">
        <v>0</v>
      </c>
      <c r="S17" s="69">
        <v>0</v>
      </c>
      <c r="T17" s="69">
        <v>163000000</v>
      </c>
      <c r="U17" s="69">
        <v>0</v>
      </c>
      <c r="V17" s="69">
        <v>0</v>
      </c>
      <c r="W17" s="69">
        <v>163000000</v>
      </c>
      <c r="X17" s="69">
        <v>0</v>
      </c>
      <c r="Y17" s="69">
        <v>0</v>
      </c>
      <c r="Z17" s="69">
        <v>0</v>
      </c>
      <c r="AA17" s="69">
        <v>0</v>
      </c>
    </row>
    <row r="18" spans="1:27" ht="22.5" x14ac:dyDescent="0.25">
      <c r="A18" s="66" t="s">
        <v>29</v>
      </c>
      <c r="B18" s="67" t="s">
        <v>115</v>
      </c>
      <c r="C18" s="68" t="s">
        <v>120</v>
      </c>
      <c r="D18" s="66" t="s">
        <v>121</v>
      </c>
      <c r="E18" s="66" t="s">
        <v>53</v>
      </c>
      <c r="F18" s="66" t="s">
        <v>45</v>
      </c>
      <c r="G18" s="66" t="s">
        <v>32</v>
      </c>
      <c r="H18" s="66"/>
      <c r="I18" s="66"/>
      <c r="J18" s="66"/>
      <c r="K18" s="66"/>
      <c r="L18" s="66"/>
      <c r="M18" s="66" t="s">
        <v>33</v>
      </c>
      <c r="N18" s="66" t="s">
        <v>34</v>
      </c>
      <c r="O18" s="66" t="s">
        <v>35</v>
      </c>
      <c r="P18" s="67" t="s">
        <v>122</v>
      </c>
      <c r="Q18" s="69">
        <v>8861530</v>
      </c>
      <c r="R18" s="69">
        <v>0</v>
      </c>
      <c r="S18" s="69">
        <v>0</v>
      </c>
      <c r="T18" s="69">
        <v>8861530</v>
      </c>
      <c r="U18" s="69">
        <v>0</v>
      </c>
      <c r="V18" s="69">
        <v>0</v>
      </c>
      <c r="W18" s="69">
        <v>8861530</v>
      </c>
      <c r="X18" s="69">
        <v>0</v>
      </c>
      <c r="Y18" s="69">
        <v>0</v>
      </c>
      <c r="Z18" s="69">
        <v>0</v>
      </c>
      <c r="AA18" s="69">
        <v>0</v>
      </c>
    </row>
    <row r="19" spans="1:27" ht="56.25" x14ac:dyDescent="0.25">
      <c r="A19" s="66" t="s">
        <v>29</v>
      </c>
      <c r="B19" s="67" t="s">
        <v>115</v>
      </c>
      <c r="C19" s="68" t="s">
        <v>59</v>
      </c>
      <c r="D19" s="66" t="s">
        <v>60</v>
      </c>
      <c r="E19" s="66" t="s">
        <v>61</v>
      </c>
      <c r="F19" s="66" t="s">
        <v>62</v>
      </c>
      <c r="G19" s="66" t="s">
        <v>63</v>
      </c>
      <c r="H19" s="66"/>
      <c r="I19" s="66"/>
      <c r="J19" s="66"/>
      <c r="K19" s="66"/>
      <c r="L19" s="66"/>
      <c r="M19" s="66" t="s">
        <v>33</v>
      </c>
      <c r="N19" s="66" t="s">
        <v>34</v>
      </c>
      <c r="O19" s="66" t="s">
        <v>35</v>
      </c>
      <c r="P19" s="67" t="s">
        <v>64</v>
      </c>
      <c r="Q19" s="69">
        <v>1025486433</v>
      </c>
      <c r="R19" s="69">
        <v>0</v>
      </c>
      <c r="S19" s="69">
        <v>0</v>
      </c>
      <c r="T19" s="69">
        <v>1025486433</v>
      </c>
      <c r="U19" s="69">
        <v>0</v>
      </c>
      <c r="V19" s="69">
        <v>1016110117</v>
      </c>
      <c r="W19" s="69">
        <v>9376316</v>
      </c>
      <c r="X19" s="69">
        <v>872110117</v>
      </c>
      <c r="Y19" s="69">
        <v>551991578</v>
      </c>
      <c r="Z19" s="69">
        <v>551991578</v>
      </c>
      <c r="AA19" s="69">
        <v>551991578</v>
      </c>
    </row>
    <row r="20" spans="1:27" ht="56.25" x14ac:dyDescent="0.25">
      <c r="A20" s="66" t="s">
        <v>29</v>
      </c>
      <c r="B20" s="67" t="s">
        <v>115</v>
      </c>
      <c r="C20" s="68" t="s">
        <v>59</v>
      </c>
      <c r="D20" s="66" t="s">
        <v>60</v>
      </c>
      <c r="E20" s="66" t="s">
        <v>61</v>
      </c>
      <c r="F20" s="66" t="s">
        <v>62</v>
      </c>
      <c r="G20" s="66" t="s">
        <v>63</v>
      </c>
      <c r="H20" s="66"/>
      <c r="I20" s="66"/>
      <c r="J20" s="66"/>
      <c r="K20" s="66"/>
      <c r="L20" s="66"/>
      <c r="M20" s="66" t="s">
        <v>33</v>
      </c>
      <c r="N20" s="66" t="s">
        <v>37</v>
      </c>
      <c r="O20" s="66" t="s">
        <v>35</v>
      </c>
      <c r="P20" s="67" t="s">
        <v>64</v>
      </c>
      <c r="Q20" s="69">
        <v>4963312752</v>
      </c>
      <c r="R20" s="69">
        <v>0</v>
      </c>
      <c r="S20" s="69">
        <v>0</v>
      </c>
      <c r="T20" s="69">
        <v>4963312752</v>
      </c>
      <c r="U20" s="69">
        <v>0</v>
      </c>
      <c r="V20" s="69">
        <v>2746909332</v>
      </c>
      <c r="W20" s="69">
        <v>2216403420</v>
      </c>
      <c r="X20" s="69">
        <v>2024578364</v>
      </c>
      <c r="Y20" s="69">
        <v>1080353426</v>
      </c>
      <c r="Z20" s="69">
        <v>1070854289</v>
      </c>
      <c r="AA20" s="69">
        <v>1070854289</v>
      </c>
    </row>
    <row r="21" spans="1:27" ht="45" x14ac:dyDescent="0.25">
      <c r="A21" s="66" t="s">
        <v>29</v>
      </c>
      <c r="B21" s="67" t="s">
        <v>115</v>
      </c>
      <c r="C21" s="68" t="s">
        <v>65</v>
      </c>
      <c r="D21" s="66" t="s">
        <v>60</v>
      </c>
      <c r="E21" s="66" t="s">
        <v>61</v>
      </c>
      <c r="F21" s="66" t="s">
        <v>62</v>
      </c>
      <c r="G21" s="66" t="s">
        <v>66</v>
      </c>
      <c r="H21" s="66"/>
      <c r="I21" s="66"/>
      <c r="J21" s="66"/>
      <c r="K21" s="66"/>
      <c r="L21" s="66"/>
      <c r="M21" s="66" t="s">
        <v>33</v>
      </c>
      <c r="N21" s="66" t="s">
        <v>37</v>
      </c>
      <c r="O21" s="66" t="s">
        <v>35</v>
      </c>
      <c r="P21" s="67" t="s">
        <v>67</v>
      </c>
      <c r="Q21" s="69">
        <v>1923898812</v>
      </c>
      <c r="R21" s="69">
        <v>0</v>
      </c>
      <c r="S21" s="69">
        <v>0</v>
      </c>
      <c r="T21" s="69">
        <v>1923898812</v>
      </c>
      <c r="U21" s="69">
        <v>0</v>
      </c>
      <c r="V21" s="69">
        <v>1284078869</v>
      </c>
      <c r="W21" s="69">
        <v>639819943</v>
      </c>
      <c r="X21" s="69">
        <v>1248078869</v>
      </c>
      <c r="Y21" s="69">
        <v>720414434</v>
      </c>
      <c r="Z21" s="69">
        <v>720414434</v>
      </c>
      <c r="AA21" s="69">
        <v>720414434</v>
      </c>
    </row>
    <row r="22" spans="1:27" ht="67.5" x14ac:dyDescent="0.25">
      <c r="A22" s="66" t="s">
        <v>29</v>
      </c>
      <c r="B22" s="67" t="s">
        <v>115</v>
      </c>
      <c r="C22" s="68" t="s">
        <v>68</v>
      </c>
      <c r="D22" s="66" t="s">
        <v>60</v>
      </c>
      <c r="E22" s="66" t="s">
        <v>61</v>
      </c>
      <c r="F22" s="66" t="s">
        <v>62</v>
      </c>
      <c r="G22" s="66" t="s">
        <v>69</v>
      </c>
      <c r="H22" s="66"/>
      <c r="I22" s="66"/>
      <c r="J22" s="66"/>
      <c r="K22" s="66"/>
      <c r="L22" s="66"/>
      <c r="M22" s="66" t="s">
        <v>33</v>
      </c>
      <c r="N22" s="66" t="s">
        <v>37</v>
      </c>
      <c r="O22" s="66" t="s">
        <v>35</v>
      </c>
      <c r="P22" s="67" t="s">
        <v>70</v>
      </c>
      <c r="Q22" s="69">
        <v>1979265919</v>
      </c>
      <c r="R22" s="69">
        <v>0</v>
      </c>
      <c r="S22" s="69">
        <v>0</v>
      </c>
      <c r="T22" s="69">
        <v>1979265919</v>
      </c>
      <c r="U22" s="69">
        <v>0</v>
      </c>
      <c r="V22" s="69">
        <v>1448098816</v>
      </c>
      <c r="W22" s="69">
        <v>531167103</v>
      </c>
      <c r="X22" s="69">
        <v>1448098816</v>
      </c>
      <c r="Y22" s="69">
        <v>785996999</v>
      </c>
      <c r="Z22" s="69">
        <v>785996999</v>
      </c>
      <c r="AA22" s="69">
        <v>785996999</v>
      </c>
    </row>
    <row r="23" spans="1:27" ht="45" x14ac:dyDescent="0.25">
      <c r="A23" s="66" t="s">
        <v>29</v>
      </c>
      <c r="B23" s="67" t="s">
        <v>115</v>
      </c>
      <c r="C23" s="68" t="s">
        <v>71</v>
      </c>
      <c r="D23" s="66" t="s">
        <v>60</v>
      </c>
      <c r="E23" s="66" t="s">
        <v>61</v>
      </c>
      <c r="F23" s="66" t="s">
        <v>62</v>
      </c>
      <c r="G23" s="66" t="s">
        <v>72</v>
      </c>
      <c r="H23" s="66"/>
      <c r="I23" s="66"/>
      <c r="J23" s="66"/>
      <c r="K23" s="66"/>
      <c r="L23" s="66"/>
      <c r="M23" s="66" t="s">
        <v>33</v>
      </c>
      <c r="N23" s="66" t="s">
        <v>37</v>
      </c>
      <c r="O23" s="66" t="s">
        <v>35</v>
      </c>
      <c r="P23" s="67" t="s">
        <v>73</v>
      </c>
      <c r="Q23" s="69">
        <v>1950200000</v>
      </c>
      <c r="R23" s="69">
        <v>0</v>
      </c>
      <c r="S23" s="69">
        <v>0</v>
      </c>
      <c r="T23" s="69">
        <v>1950200000</v>
      </c>
      <c r="U23" s="69">
        <v>0</v>
      </c>
      <c r="V23" s="69">
        <v>1173853464</v>
      </c>
      <c r="W23" s="69">
        <v>776346536</v>
      </c>
      <c r="X23" s="69">
        <v>1160376763</v>
      </c>
      <c r="Y23" s="69">
        <v>521194655</v>
      </c>
      <c r="Z23" s="69">
        <v>521194655</v>
      </c>
      <c r="AA23" s="69">
        <v>521194655</v>
      </c>
    </row>
    <row r="24" spans="1:27" ht="56.25" x14ac:dyDescent="0.25">
      <c r="A24" s="66" t="s">
        <v>29</v>
      </c>
      <c r="B24" s="67" t="s">
        <v>115</v>
      </c>
      <c r="C24" s="68" t="s">
        <v>74</v>
      </c>
      <c r="D24" s="66" t="s">
        <v>60</v>
      </c>
      <c r="E24" s="66" t="s">
        <v>61</v>
      </c>
      <c r="F24" s="66" t="s">
        <v>62</v>
      </c>
      <c r="G24" s="66" t="s">
        <v>75</v>
      </c>
      <c r="H24" s="66"/>
      <c r="I24" s="66"/>
      <c r="J24" s="66"/>
      <c r="K24" s="66"/>
      <c r="L24" s="66"/>
      <c r="M24" s="66" t="s">
        <v>33</v>
      </c>
      <c r="N24" s="66" t="s">
        <v>37</v>
      </c>
      <c r="O24" s="66" t="s">
        <v>35</v>
      </c>
      <c r="P24" s="67" t="s">
        <v>76</v>
      </c>
      <c r="Q24" s="69">
        <v>3230772250</v>
      </c>
      <c r="R24" s="69">
        <v>0</v>
      </c>
      <c r="S24" s="69">
        <v>0</v>
      </c>
      <c r="T24" s="69">
        <v>3230772250</v>
      </c>
      <c r="U24" s="69">
        <v>0</v>
      </c>
      <c r="V24" s="69">
        <v>1870665873</v>
      </c>
      <c r="W24" s="69">
        <v>1360106377</v>
      </c>
      <c r="X24" s="69">
        <v>1834665873</v>
      </c>
      <c r="Y24" s="69">
        <v>949659926</v>
      </c>
      <c r="Z24" s="69">
        <v>949659926</v>
      </c>
      <c r="AA24" s="69">
        <v>949659926</v>
      </c>
    </row>
    <row r="25" spans="1:27" ht="33.75" x14ac:dyDescent="0.25">
      <c r="A25" s="66" t="s">
        <v>29</v>
      </c>
      <c r="B25" s="67" t="s">
        <v>115</v>
      </c>
      <c r="C25" s="68" t="s">
        <v>77</v>
      </c>
      <c r="D25" s="66" t="s">
        <v>60</v>
      </c>
      <c r="E25" s="66" t="s">
        <v>78</v>
      </c>
      <c r="F25" s="66" t="s">
        <v>62</v>
      </c>
      <c r="G25" s="66" t="s">
        <v>63</v>
      </c>
      <c r="H25" s="66"/>
      <c r="I25" s="66"/>
      <c r="J25" s="66"/>
      <c r="K25" s="66"/>
      <c r="L25" s="66"/>
      <c r="M25" s="66" t="s">
        <v>33</v>
      </c>
      <c r="N25" s="66" t="s">
        <v>37</v>
      </c>
      <c r="O25" s="66" t="s">
        <v>35</v>
      </c>
      <c r="P25" s="67" t="s">
        <v>79</v>
      </c>
      <c r="Q25" s="69">
        <v>2820000000</v>
      </c>
      <c r="R25" s="69">
        <v>0</v>
      </c>
      <c r="S25" s="69">
        <v>0</v>
      </c>
      <c r="T25" s="69">
        <v>2820000000</v>
      </c>
      <c r="U25" s="69">
        <v>0</v>
      </c>
      <c r="V25" s="69">
        <v>1868900082</v>
      </c>
      <c r="W25" s="69">
        <v>951099918</v>
      </c>
      <c r="X25" s="69">
        <v>1423994835</v>
      </c>
      <c r="Y25" s="69">
        <v>675119567</v>
      </c>
      <c r="Z25" s="69">
        <v>675119567</v>
      </c>
      <c r="AA25" s="69">
        <v>675119567</v>
      </c>
    </row>
    <row r="26" spans="1:27" ht="45" x14ac:dyDescent="0.25">
      <c r="A26" s="66" t="s">
        <v>29</v>
      </c>
      <c r="B26" s="67" t="s">
        <v>115</v>
      </c>
      <c r="C26" s="68" t="s">
        <v>80</v>
      </c>
      <c r="D26" s="66" t="s">
        <v>60</v>
      </c>
      <c r="E26" s="66" t="s">
        <v>78</v>
      </c>
      <c r="F26" s="66" t="s">
        <v>62</v>
      </c>
      <c r="G26" s="66" t="s">
        <v>66</v>
      </c>
      <c r="H26" s="66"/>
      <c r="I26" s="66"/>
      <c r="J26" s="66"/>
      <c r="K26" s="66"/>
      <c r="L26" s="66"/>
      <c r="M26" s="66" t="s">
        <v>33</v>
      </c>
      <c r="N26" s="66" t="s">
        <v>34</v>
      </c>
      <c r="O26" s="66" t="s">
        <v>35</v>
      </c>
      <c r="P26" s="67" t="s">
        <v>81</v>
      </c>
      <c r="Q26" s="69">
        <v>4680722565</v>
      </c>
      <c r="R26" s="69">
        <v>0</v>
      </c>
      <c r="S26" s="69">
        <v>0</v>
      </c>
      <c r="T26" s="69">
        <v>4680722565</v>
      </c>
      <c r="U26" s="69">
        <v>0</v>
      </c>
      <c r="V26" s="69">
        <v>2030649356.1300001</v>
      </c>
      <c r="W26" s="69">
        <v>2650073208.8699999</v>
      </c>
      <c r="X26" s="69">
        <v>1661772535.1300001</v>
      </c>
      <c r="Y26" s="69">
        <v>870934177.88999999</v>
      </c>
      <c r="Z26" s="69">
        <v>870934177.88999999</v>
      </c>
      <c r="AA26" s="69">
        <v>870934177.88999999</v>
      </c>
    </row>
    <row r="27" spans="1:27" ht="33.75" x14ac:dyDescent="0.25">
      <c r="A27" s="66" t="s">
        <v>29</v>
      </c>
      <c r="B27" s="67" t="s">
        <v>115</v>
      </c>
      <c r="C27" s="68" t="s">
        <v>82</v>
      </c>
      <c r="D27" s="66" t="s">
        <v>60</v>
      </c>
      <c r="E27" s="66" t="s">
        <v>78</v>
      </c>
      <c r="F27" s="66" t="s">
        <v>62</v>
      </c>
      <c r="G27" s="66" t="s">
        <v>69</v>
      </c>
      <c r="H27" s="66"/>
      <c r="I27" s="66"/>
      <c r="J27" s="66"/>
      <c r="K27" s="66"/>
      <c r="L27" s="66"/>
      <c r="M27" s="66" t="s">
        <v>33</v>
      </c>
      <c r="N27" s="66" t="s">
        <v>37</v>
      </c>
      <c r="O27" s="66" t="s">
        <v>35</v>
      </c>
      <c r="P27" s="67" t="s">
        <v>83</v>
      </c>
      <c r="Q27" s="69">
        <v>856397372</v>
      </c>
      <c r="R27" s="69">
        <v>0</v>
      </c>
      <c r="S27" s="69">
        <v>0</v>
      </c>
      <c r="T27" s="69">
        <v>856397372</v>
      </c>
      <c r="U27" s="69">
        <v>0</v>
      </c>
      <c r="V27" s="69">
        <v>667534059</v>
      </c>
      <c r="W27" s="69">
        <v>188863313</v>
      </c>
      <c r="X27" s="69">
        <v>643408789</v>
      </c>
      <c r="Y27" s="69">
        <v>451123342</v>
      </c>
      <c r="Z27" s="69">
        <v>451123342</v>
      </c>
      <c r="AA27" s="69">
        <v>451123342</v>
      </c>
    </row>
    <row r="28" spans="1:27" ht="33.75" x14ac:dyDescent="0.25">
      <c r="A28" s="66" t="s">
        <v>29</v>
      </c>
      <c r="B28" s="67" t="s">
        <v>115</v>
      </c>
      <c r="C28" s="68" t="s">
        <v>113</v>
      </c>
      <c r="D28" s="66" t="s">
        <v>60</v>
      </c>
      <c r="E28" s="66" t="s">
        <v>78</v>
      </c>
      <c r="F28" s="66" t="s">
        <v>62</v>
      </c>
      <c r="G28" s="66" t="s">
        <v>72</v>
      </c>
      <c r="H28" s="66" t="s">
        <v>1</v>
      </c>
      <c r="I28" s="66" t="s">
        <v>1</v>
      </c>
      <c r="J28" s="66" t="s">
        <v>1</v>
      </c>
      <c r="K28" s="66" t="s">
        <v>1</v>
      </c>
      <c r="L28" s="66" t="s">
        <v>1</v>
      </c>
      <c r="M28" s="66" t="s">
        <v>33</v>
      </c>
      <c r="N28" s="66" t="s">
        <v>34</v>
      </c>
      <c r="O28" s="66" t="s">
        <v>35</v>
      </c>
      <c r="P28" s="67" t="s">
        <v>114</v>
      </c>
      <c r="Q28" s="69">
        <v>26859000000</v>
      </c>
      <c r="R28" s="69">
        <v>0</v>
      </c>
      <c r="S28" s="69">
        <v>0</v>
      </c>
      <c r="T28" s="69">
        <v>26859000000</v>
      </c>
      <c r="U28" s="69">
        <v>0</v>
      </c>
      <c r="V28" s="69">
        <v>110358334</v>
      </c>
      <c r="W28" s="69">
        <v>26748641666</v>
      </c>
      <c r="X28" s="69">
        <v>110358334</v>
      </c>
      <c r="Y28" s="69">
        <v>39923750</v>
      </c>
      <c r="Z28" s="69">
        <v>39923750</v>
      </c>
      <c r="AA28" s="69">
        <v>39923750</v>
      </c>
    </row>
    <row r="29" spans="1:27" x14ac:dyDescent="0.25">
      <c r="A29" s="66" t="s">
        <v>1</v>
      </c>
      <c r="B29" s="67" t="s">
        <v>1</v>
      </c>
      <c r="C29" s="68" t="s">
        <v>1</v>
      </c>
      <c r="D29" s="66" t="s">
        <v>1</v>
      </c>
      <c r="E29" s="66" t="s">
        <v>1</v>
      </c>
      <c r="F29" s="66" t="s">
        <v>1</v>
      </c>
      <c r="G29" s="66" t="s">
        <v>1</v>
      </c>
      <c r="H29" s="66" t="s">
        <v>1</v>
      </c>
      <c r="I29" s="66" t="s">
        <v>1</v>
      </c>
      <c r="J29" s="66" t="s">
        <v>1</v>
      </c>
      <c r="K29" s="66" t="s">
        <v>1</v>
      </c>
      <c r="L29" s="66" t="s">
        <v>1</v>
      </c>
      <c r="M29" s="66" t="s">
        <v>1</v>
      </c>
      <c r="N29" s="66" t="s">
        <v>1</v>
      </c>
      <c r="O29" s="66" t="s">
        <v>1</v>
      </c>
      <c r="P29" s="67" t="s">
        <v>1</v>
      </c>
      <c r="Q29" s="69">
        <v>68368917633</v>
      </c>
      <c r="R29" s="69">
        <v>0</v>
      </c>
      <c r="S29" s="69">
        <v>0</v>
      </c>
      <c r="T29" s="69">
        <v>68368917633</v>
      </c>
      <c r="U29" s="69">
        <v>1548000000</v>
      </c>
      <c r="V29" s="69">
        <v>27337596442.130001</v>
      </c>
      <c r="W29" s="69">
        <v>39483321190.870003</v>
      </c>
      <c r="X29" s="69">
        <v>21264379599.580002</v>
      </c>
      <c r="Y29" s="69">
        <v>14544329817.969999</v>
      </c>
      <c r="Z29" s="69">
        <v>14534830680.969999</v>
      </c>
      <c r="AA29" s="69">
        <v>14534830680.969999</v>
      </c>
    </row>
    <row r="30" spans="1:27" x14ac:dyDescent="0.25">
      <c r="A30" s="66" t="s">
        <v>1</v>
      </c>
      <c r="B30" s="70" t="s">
        <v>1</v>
      </c>
      <c r="C30" s="68" t="s">
        <v>1</v>
      </c>
      <c r="D30" s="66" t="s">
        <v>1</v>
      </c>
      <c r="E30" s="66" t="s">
        <v>1</v>
      </c>
      <c r="F30" s="66" t="s">
        <v>1</v>
      </c>
      <c r="G30" s="66" t="s">
        <v>1</v>
      </c>
      <c r="H30" s="66" t="s">
        <v>1</v>
      </c>
      <c r="I30" s="66" t="s">
        <v>1</v>
      </c>
      <c r="J30" s="66" t="s">
        <v>1</v>
      </c>
      <c r="K30" s="66" t="s">
        <v>1</v>
      </c>
      <c r="L30" s="66" t="s">
        <v>1</v>
      </c>
      <c r="M30" s="66" t="s">
        <v>1</v>
      </c>
      <c r="N30" s="66" t="s">
        <v>1</v>
      </c>
      <c r="O30" s="66" t="s">
        <v>1</v>
      </c>
      <c r="P30" s="67" t="s">
        <v>1</v>
      </c>
      <c r="Q30" s="71" t="s">
        <v>1</v>
      </c>
      <c r="R30" s="71" t="s">
        <v>1</v>
      </c>
      <c r="S30" s="71" t="s">
        <v>1</v>
      </c>
      <c r="T30" s="71" t="s">
        <v>1</v>
      </c>
      <c r="U30" s="71" t="s">
        <v>1</v>
      </c>
      <c r="V30" s="71" t="s">
        <v>1</v>
      </c>
      <c r="W30" s="71" t="s">
        <v>1</v>
      </c>
      <c r="X30" s="71" t="s">
        <v>1</v>
      </c>
      <c r="Y30" s="71" t="s">
        <v>1</v>
      </c>
      <c r="Z30" s="71" t="s">
        <v>1</v>
      </c>
      <c r="AA30" s="71" t="s">
        <v>1</v>
      </c>
    </row>
    <row r="31" spans="1:27" hidden="1" x14ac:dyDescent="0.25"/>
    <row r="33" spans="20:27" ht="15" hidden="1" customHeight="1" x14ac:dyDescent="0.25"/>
    <row r="34" spans="20:27" ht="33.950000000000003" customHeight="1" x14ac:dyDescent="0.25">
      <c r="T34" s="69">
        <f>SUBTOTAL(9,T19:T28)</f>
        <v>50289056103</v>
      </c>
      <c r="U34" s="69">
        <f t="shared" ref="U34:AA34" si="0">SUBTOTAL(9,U19:U28)</f>
        <v>0</v>
      </c>
      <c r="V34" s="69">
        <f t="shared" si="0"/>
        <v>14217158302.130001</v>
      </c>
      <c r="W34" s="69">
        <f t="shared" si="0"/>
        <v>36071897800.869995</v>
      </c>
      <c r="X34" s="69">
        <f t="shared" si="0"/>
        <v>12427443295.130001</v>
      </c>
      <c r="Y34" s="69">
        <f t="shared" si="0"/>
        <v>6646711854.8900003</v>
      </c>
      <c r="Z34" s="69">
        <f t="shared" si="0"/>
        <v>6637212717.8900003</v>
      </c>
      <c r="AA34" s="69">
        <f t="shared" si="0"/>
        <v>6637212717.8900003</v>
      </c>
    </row>
  </sheetData>
  <autoFilter ref="A4:AA3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zoomScale="110" zoomScaleNormal="110" workbookViewId="0">
      <selection activeCell="D21" sqref="D21"/>
    </sheetView>
  </sheetViews>
  <sheetFormatPr baseColWidth="10" defaultColWidth="11.42578125" defaultRowHeight="12" x14ac:dyDescent="0.2"/>
  <cols>
    <col min="1" max="1" width="11.42578125" style="32"/>
    <col min="2" max="2" width="16.7109375" style="32" customWidth="1"/>
    <col min="3" max="3" width="14.5703125" style="32" customWidth="1"/>
    <col min="4" max="4" width="15.140625" style="32" customWidth="1"/>
    <col min="5" max="5" width="11.42578125" style="32"/>
    <col min="6" max="6" width="16.85546875" style="32" customWidth="1"/>
    <col min="7" max="7" width="11.42578125" style="32"/>
    <col min="8" max="8" width="14" style="32" customWidth="1"/>
    <col min="9" max="16384" width="11.42578125" style="32"/>
  </cols>
  <sheetData>
    <row r="2" spans="2:9" x14ac:dyDescent="0.2">
      <c r="B2" s="60" t="s">
        <v>125</v>
      </c>
      <c r="C2" s="61"/>
      <c r="D2" s="61"/>
      <c r="E2" s="61"/>
      <c r="F2" s="61"/>
      <c r="G2" s="61"/>
      <c r="H2" s="61"/>
      <c r="I2" s="62"/>
    </row>
    <row r="3" spans="2:9" ht="24" x14ac:dyDescent="0.2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2:9" x14ac:dyDescent="0.2">
      <c r="B4" s="33" t="s">
        <v>109</v>
      </c>
      <c r="C4" s="34">
        <f>+FUNCIONAMIENTO!B8</f>
        <v>18071000000</v>
      </c>
      <c r="D4" s="34">
        <f>+FUNCIONAMIENTO!C8</f>
        <v>13120438140</v>
      </c>
      <c r="E4" s="35">
        <f>D4/C4</f>
        <v>0.72604936860162694</v>
      </c>
      <c r="F4" s="34">
        <f>+FUNCIONAMIENTO!E8</f>
        <v>8836936304.4500008</v>
      </c>
      <c r="G4" s="4">
        <f>+F4/C4</f>
        <v>0.48901202503735269</v>
      </c>
      <c r="H4" s="34">
        <f>+FUNCIONAMIENTO!G8</f>
        <v>7897617963.0799999</v>
      </c>
      <c r="I4" s="4">
        <f>+H4/F4</f>
        <v>0.89370543036538697</v>
      </c>
    </row>
    <row r="5" spans="2:9" x14ac:dyDescent="0.2">
      <c r="B5" s="33" t="s">
        <v>124</v>
      </c>
      <c r="C5" s="34">
        <f>+'SERV DEUDA PÚB'!B5</f>
        <v>8861530</v>
      </c>
      <c r="D5" s="34">
        <v>0</v>
      </c>
      <c r="E5" s="35">
        <f>D5/C5</f>
        <v>0</v>
      </c>
      <c r="F5" s="34">
        <v>0</v>
      </c>
      <c r="G5" s="4">
        <f>+F5/C5</f>
        <v>0</v>
      </c>
      <c r="H5" s="34">
        <v>0</v>
      </c>
      <c r="I5" s="4">
        <v>0</v>
      </c>
    </row>
    <row r="6" spans="2:9" x14ac:dyDescent="0.2">
      <c r="B6" s="33" t="s">
        <v>107</v>
      </c>
      <c r="C6" s="34">
        <f>+INVERSIÓN!D13</f>
        <v>50289056103</v>
      </c>
      <c r="D6" s="36">
        <f>+INVERSIÓN!E13</f>
        <v>14217158302.130001</v>
      </c>
      <c r="E6" s="35">
        <f>D6/C6</f>
        <v>0.28270879200856336</v>
      </c>
      <c r="F6" s="36">
        <f>+INVERSIÓN!G13</f>
        <v>12427443295.130001</v>
      </c>
      <c r="G6" s="4">
        <f>+F6/C6</f>
        <v>0.24712023366826805</v>
      </c>
      <c r="H6" s="36">
        <f>+INVERSIÓN!I13</f>
        <v>6637212717.8900003</v>
      </c>
      <c r="I6" s="4">
        <f>+H6/F6</f>
        <v>0.53407708731939696</v>
      </c>
    </row>
    <row r="7" spans="2:9" x14ac:dyDescent="0.2">
      <c r="B7" s="33" t="s">
        <v>108</v>
      </c>
      <c r="C7" s="34">
        <f>SUM(C4:C6)</f>
        <v>68368917633</v>
      </c>
      <c r="D7" s="37">
        <f>SUM(D4:D6)</f>
        <v>27337596442.130001</v>
      </c>
      <c r="E7" s="35">
        <f>D7/C7</f>
        <v>0.39985416456168693</v>
      </c>
      <c r="F7" s="37">
        <f>SUM(F4:F6)</f>
        <v>21264379599.580002</v>
      </c>
      <c r="G7" s="41">
        <f>+F7/C7</f>
        <v>0.31102407842297342</v>
      </c>
      <c r="H7" s="37">
        <f>SUM(H4:H6)</f>
        <v>14534830680.970001</v>
      </c>
      <c r="I7" s="4">
        <f>+H7/F7</f>
        <v>0.68352949649455474</v>
      </c>
    </row>
    <row r="9" spans="2:9" x14ac:dyDescent="0.2">
      <c r="F9" s="38"/>
    </row>
    <row r="10" spans="2:9" x14ac:dyDescent="0.2">
      <c r="C10" s="39"/>
    </row>
    <row r="11" spans="2:9" x14ac:dyDescent="0.2">
      <c r="C11" s="39"/>
      <c r="D11" s="40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EJECUCION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2022-07-06T17:10:02Z</dcterms:modified>
</cp:coreProperties>
</file>