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1"/>
  </bookViews>
  <sheets>
    <sheet name="EJECUCION BMT  CONCEJO" sheetId="11" state="hidden" r:id="rId1"/>
    <sheet name="INVERSIÓN" sheetId="13" r:id="rId2"/>
    <sheet name="FUNCIONAMIENTO" sheetId="5" r:id="rId3"/>
    <sheet name="Hoja1" sheetId="14" r:id="rId4"/>
  </sheets>
  <definedNames>
    <definedName name="_xlnm._FilterDatabase" localSheetId="0" hidden="1">'EJECUCION BMT  CONCEJO'!$B$5:$E$20</definedName>
    <definedName name="_xlnm._FilterDatabase" localSheetId="3" hidden="1">Hoja1!$A$4:$AC$27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AB28" i="14" l="1"/>
  <c r="AA28" i="14"/>
  <c r="Z28" i="14"/>
  <c r="Y28" i="14"/>
  <c r="X28" i="14"/>
  <c r="W28" i="14"/>
  <c r="V28" i="14"/>
  <c r="U28" i="14"/>
  <c r="T28" i="14"/>
  <c r="S28" i="14"/>
  <c r="R28" i="14"/>
  <c r="Q28" i="14"/>
  <c r="K10" i="5" l="1"/>
  <c r="G10" i="5" l="1"/>
  <c r="B10" i="5"/>
  <c r="E10" i="5"/>
  <c r="I12" i="13" l="1"/>
  <c r="G12" i="13"/>
  <c r="E12" i="13"/>
  <c r="D12" i="13"/>
  <c r="J11" i="13"/>
  <c r="H11" i="13"/>
  <c r="F11" i="13"/>
  <c r="J10" i="13"/>
  <c r="H10" i="13"/>
  <c r="F10" i="13"/>
  <c r="J6" i="13"/>
  <c r="H6" i="13"/>
  <c r="H9" i="5"/>
  <c r="F9" i="5"/>
  <c r="D9" i="5"/>
  <c r="C10" i="5"/>
  <c r="XFD10" i="13" l="1"/>
  <c r="D10" i="5"/>
  <c r="H12" i="13"/>
  <c r="F9" i="13"/>
  <c r="H9" i="13"/>
  <c r="J9" i="13"/>
  <c r="J7" i="13" l="1"/>
  <c r="J8" i="13"/>
  <c r="H7" i="13"/>
  <c r="H8" i="13"/>
  <c r="F7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H8" i="5" l="1"/>
  <c r="F8" i="5" l="1"/>
  <c r="D8" i="5"/>
  <c r="H7" i="5"/>
  <c r="F7" i="5"/>
  <c r="D7" i="5"/>
  <c r="H6" i="5"/>
  <c r="F6" i="5"/>
  <c r="D6" i="5"/>
  <c r="H10" i="5" l="1"/>
  <c r="F10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<sst xmlns="http://schemas.openxmlformats.org/spreadsheetml/2006/main" count="473" uniqueCount="140">
  <si>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</si>
  <si>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</si>
  <si>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</si>
  <si>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</si>
  <si>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</si>
  <si>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</si>
  <si>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</si>
  <si>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</si>
  <si>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</si>
  <si>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</si>
  <si>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</si>
  <si>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</si>
  <si>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</si>
  <si>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</si>
  <si>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</si>
  <si>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</si>
  <si>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</si>
  <si>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</si>
  <si>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</si>
  <si>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</si>
  <si>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</si>
  <si>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</si>
  <si>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</si>
  <si>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</si>
  <si>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</si>
  <si>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</si>
  <si>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</si>
  <si>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</si>
  <si>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</si>
  <si>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</si>
  <si>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</si>
  <si>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</si>
  <si>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</si>
  <si>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</si>
  <si>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</si>
  <si>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</si>
  <si>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</si>
  <si>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</si>
  <si>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</si>
  <si>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</si>
  <si>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</si>
  <si>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</si>
  <si>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</si>
  <si>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</si>
  <si>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</si>
  <si>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</si>
  <si>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</si>
  <si>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</si>
  <si>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</si>
  <si>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</si>
  <si>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</si>
  <si>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</si>
  <si>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</si>
  <si>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</si>
  <si>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</si>
  <si>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</si>
  <si>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</si>
  <si>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LIDER</t>
  </si>
  <si>
    <t>DELEGATURA  ASOCIATIVA</t>
  </si>
  <si>
    <t>PLANEACIÓN Y SISTEMAS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</si>
  <si>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</si>
  <si>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</si>
  <si>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</si>
  <si>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</si>
  <si>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</si>
  <si>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</si>
  <si>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</si>
  <si>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</si>
  <si>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</si>
  <si>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</si>
  <si>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</si>
  <si>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</si>
  <si>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</si>
  <si>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</si>
  <si>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</si>
  <si>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</si>
  <si>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</si>
  <si>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</si>
  <si>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</si>
  <si>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</si>
  <si>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</si>
  <si>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</si>
  <si>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</si>
  <si>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</si>
  <si>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</si>
  <si>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</si>
  <si>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</si>
  <si>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</si>
  <si>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</si>
  <si>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</si>
  <si>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</si>
  <si>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</si>
  <si>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</si>
  <si>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</si>
  <si>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</si>
  <si>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</si>
  <si>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</si>
  <si>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</si>
  <si>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</si>
  <si>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</si>
  <si>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</si>
  <si>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</si>
  <si>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</si>
  <si>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</si>
  <si>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</si>
  <si>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</si>
  <si>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</si>
  <si>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</si>
  <si>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</si>
  <si>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</si>
  <si>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</si>
  <si>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</si>
  <si>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</si>
  <si>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</si>
  <si>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</si>
  <si>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</si>
  <si>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</si>
  <si>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</si>
  <si>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</si>
  <si>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</si>
  <si>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</si>
  <si>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</si>
  <si>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</si>
  <si>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</si>
  <si>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</si>
  <si>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</si>
  <si>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</si>
  <si>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</si>
  <si>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</si>
  <si>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</si>
  <si>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</si>
  <si>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</si>
  <si>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</si>
  <si>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</si>
  <si>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</si>
  <si>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</si>
  <si>
    <t>EJECUCION PRESUPUESTAL - 30 DE NOVIEMBRE DE 2019</t>
  </si>
  <si>
    <t>GASTOS DE FUNCIONAMIENTO -  30 DE NOVIEMBRE DE 2019</t>
  </si>
  <si>
    <r>
      <rPr>
        <b/>
        <sz val="10"/>
        <color theme="1"/>
        <rFont val="Arial"/>
        <family val="2"/>
      </rPr>
      <t>GASTOS DE PERSONAL:</t>
    </r>
    <r>
      <rPr>
        <sz val="10"/>
        <color theme="1"/>
        <rFont val="Arial"/>
        <family val="2"/>
      </rPr>
      <t xml:space="preserve"> Se cuenta con $ 387.000.000 bloqueados previo concepto, los cuales según proyecciones de pago de nómina a diciembre de 2019 no se van a requerir, adicionalmente dado que varios cargos han quedado vacantes se proyecta que para este rubro solo se logre una ejcución del 92% aproximadamente.
</t>
    </r>
    <r>
      <rPr>
        <b/>
        <sz val="10"/>
        <color theme="1"/>
        <rFont val="Arial"/>
        <family val="2"/>
      </rPr>
      <t>ADQUISICIÓN DE BIENES Y SERVICIOS:</t>
    </r>
    <r>
      <rPr>
        <sz val="10"/>
        <color theme="1"/>
        <rFont val="Arial"/>
        <family val="2"/>
      </rPr>
      <t xml:space="preserve"> En este rubro se proyecta ejecutar un porcentaje cercano al 100%
</t>
    </r>
    <r>
      <rPr>
        <b/>
        <sz val="10"/>
        <color theme="1"/>
        <rFont val="Arial"/>
        <family val="2"/>
      </rPr>
      <t xml:space="preserve">TRANSFERENCIAS CORRIENTES: </t>
    </r>
    <r>
      <rPr>
        <sz val="10"/>
        <color theme="1"/>
        <rFont val="Arial"/>
        <family val="2"/>
      </rPr>
      <t xml:space="preserve">Se cuenta con $849.000.000 bloqueados previo concepto, los cuales eran los previstos para la remodelación y corresponden al 76% del rubro de transferencias corrientes.
</t>
    </r>
    <r>
      <rPr>
        <sz val="10"/>
        <rFont val="Arial"/>
        <family val="2"/>
      </rPr>
      <t xml:space="preserve">
Adicionalmente $ 219.000.000 previstos para pago de Sentencias Judiciales, de lo cual informa el Jefe Juridico no se va  ejecutar ya que de cuatro casos proyectados, tres casos se declararon a favor de la entidad y una se prevee se sancione hasta la vigencia 2020.</t>
    </r>
    <r>
      <rPr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 xml:space="preserve">
GASTOS POR TRIBUTOS, MULTAS, SANCIONES E INTERESES DE MORA: </t>
    </r>
    <r>
      <rPr>
        <sz val="10"/>
        <rFont val="Arial"/>
        <family val="2"/>
      </rPr>
      <t>En este rubro se proyecta ejecutar un porcentaje cercano al 100%, Únicamente queda pendiente el pago para auditoría de la contraloría.</t>
    </r>
    <r>
      <rPr>
        <sz val="10"/>
        <color rgb="FFFF0000"/>
        <rFont val="Arial"/>
        <family val="2"/>
      </rPr>
      <t xml:space="preserve">
</t>
    </r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</si>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</sst>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_-* #,##0.00_-;\-* #,##0.00_-;_-* &quot;-&quot;_-;_-@_-"/>
    <numFmt numFmtId="169" formatCode="[$-1240A]&quot;$&quot;\ #,##0.00;\(&quot;$&quot;\ #,##0.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41" fontId="7" fillId="5" borderId="1" xfId="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horizontal="center" vertical="center" wrapText="1"/>
    </xf>
    <xf numFmtId="41" fontId="6" fillId="0" borderId="3" xfId="4" applyFont="1" applyFill="1" applyBorder="1" applyAlignment="1">
      <alignment vertical="center"/>
    </xf>
    <xf numFmtId="41" fontId="7" fillId="6" borderId="8" xfId="4" applyFont="1" applyFill="1" applyBorder="1" applyAlignment="1">
      <alignment horizontal="center" vertical="center" wrapText="1"/>
    </xf>
    <xf numFmtId="166" fontId="7" fillId="6" borderId="8" xfId="1" applyNumberFormat="1" applyFont="1" applyFill="1" applyBorder="1" applyAlignment="1">
      <alignment horizontal="center" vertical="center" wrapText="1"/>
    </xf>
    <xf numFmtId="166" fontId="7" fillId="6" borderId="9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0" fontId="6" fillId="0" borderId="12" xfId="2" applyNumberFormat="1" applyFont="1" applyFill="1" applyBorder="1" applyAlignment="1">
      <alignment horizontal="center" vertical="center"/>
    </xf>
    <xf numFmtId="10" fontId="7" fillId="5" borderId="1" xfId="2" applyNumberFormat="1" applyFont="1" applyFill="1" applyBorder="1" applyAlignment="1">
      <alignment horizontal="center" vertical="center"/>
    </xf>
    <xf numFmtId="10" fontId="7" fillId="5" borderId="12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4" fillId="6" borderId="1" xfId="4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1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41" fontId="6" fillId="0" borderId="0" xfId="4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0" fontId="6" fillId="0" borderId="0" xfId="2" applyNumberFormat="1" applyFont="1"/>
    <xf numFmtId="167" fontId="0" fillId="0" borderId="0" xfId="0" applyNumberFormat="1" applyFill="1"/>
    <xf numFmtId="41" fontId="3" fillId="0" borderId="0" xfId="0" applyNumberFormat="1" applyFont="1"/>
    <xf numFmtId="10" fontId="3" fillId="0" borderId="0" xfId="0" applyNumberFormat="1" applyFont="1"/>
    <xf numFmtId="168" fontId="3" fillId="0" borderId="0" xfId="0" applyNumberFormat="1" applyFont="1" applyFill="1"/>
    <xf numFmtId="168" fontId="6" fillId="0" borderId="0" xfId="4" applyNumberFormat="1" applyFont="1" applyFill="1"/>
    <xf numFmtId="0" fontId="13" fillId="0" borderId="2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21" xfId="0" applyNumberFormat="1" applyFont="1" applyFill="1" applyBorder="1" applyAlignment="1">
      <alignment horizontal="center" vertical="center" wrapText="1" readingOrder="1"/>
    </xf>
    <xf numFmtId="0" fontId="15" fillId="0" borderId="21" xfId="0" applyNumberFormat="1" applyFont="1" applyFill="1" applyBorder="1" applyAlignment="1">
      <alignment horizontal="left" vertical="center" wrapText="1" readingOrder="1"/>
    </xf>
    <xf numFmtId="0" fontId="15" fillId="0" borderId="21" xfId="0" applyNumberFormat="1" applyFont="1" applyFill="1" applyBorder="1" applyAlignment="1">
      <alignment vertical="center" wrapText="1" readingOrder="1"/>
    </xf>
    <xf numFmtId="169" fontId="15" fillId="0" borderId="21" xfId="0" applyNumberFormat="1" applyFont="1" applyFill="1" applyBorder="1" applyAlignment="1">
      <alignment horizontal="right" vertical="center" wrapText="1" readingOrder="1"/>
    </xf>
    <xf numFmtId="0" fontId="13" fillId="0" borderId="21" xfId="0" applyNumberFormat="1" applyFont="1" applyFill="1" applyBorder="1" applyAlignment="1">
      <alignment horizontal="left" vertical="center" wrapText="1" readingOrder="1"/>
    </xf>
    <xf numFmtId="0" fontId="16" fillId="0" borderId="21" xfId="0" applyNumberFormat="1" applyFont="1" applyFill="1" applyBorder="1" applyAlignment="1">
      <alignment horizontal="right" vertical="center" wrapText="1" readingOrder="1"/>
    </xf>
    <xf numFmtId="41" fontId="6" fillId="0" borderId="0" xfId="0" applyNumberFormat="1" applyFont="1" applyFill="1"/>
    <xf numFmtId="0" fontId="13" fillId="7" borderId="0" xfId="0" applyNumberFormat="1" applyFont="1" applyFill="1" applyBorder="1" applyAlignment="1">
      <alignment horizontal="center" vertical="center" wrapText="1" readingOrder="1"/>
    </xf>
    <xf numFmtId="0" fontId="13" fillId="7" borderId="21" xfId="0" applyNumberFormat="1" applyFont="1" applyFill="1" applyBorder="1" applyAlignment="1">
      <alignment horizontal="center" vertical="center" wrapText="1" readingOrder="1"/>
    </xf>
    <xf numFmtId="169" fontId="15" fillId="7" borderId="21" xfId="0" applyNumberFormat="1" applyFont="1" applyFill="1" applyBorder="1" applyAlignment="1">
      <alignment horizontal="right" vertical="center" wrapText="1" readingOrder="1"/>
    </xf>
    <xf numFmtId="0" fontId="14" fillId="7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78" t="s">
        <v>30</v>
      </c>
      <c r="C1" s="78"/>
      <c r="D1" s="78"/>
      <c r="F1" s="78" t="s">
        <v>34</v>
      </c>
      <c r="G1" s="78"/>
      <c r="H1" s="78"/>
      <c r="I1" s="25"/>
    </row>
    <row r="2" spans="2:9" ht="13.5" customHeight="1" x14ac:dyDescent="0.2">
      <c r="B2" s="78" t="s">
        <v>26</v>
      </c>
      <c r="C2" s="78"/>
      <c r="D2" s="78"/>
      <c r="F2" s="78" t="s">
        <v>26</v>
      </c>
      <c r="G2" s="78"/>
      <c r="H2" s="78"/>
    </row>
    <row r="3" spans="2:9" x14ac:dyDescent="0.2">
      <c r="B3" s="78" t="s">
        <v>31</v>
      </c>
      <c r="C3" s="78"/>
      <c r="D3" s="78"/>
      <c r="F3" s="78" t="s">
        <v>27</v>
      </c>
      <c r="G3" s="78"/>
      <c r="H3" s="78"/>
    </row>
    <row r="4" spans="2:9" ht="7.5" customHeight="1" x14ac:dyDescent="0.2">
      <c r="G4" s="5"/>
      <c r="H4" s="6"/>
    </row>
    <row r="5" spans="2:9" ht="55.5" customHeight="1" x14ac:dyDescent="0.2">
      <c r="B5" s="77" t="s">
        <v>0</v>
      </c>
      <c r="C5" s="77"/>
      <c r="D5" s="7" t="s">
        <v>25</v>
      </c>
      <c r="F5" s="77" t="s">
        <v>0</v>
      </c>
      <c r="G5" s="77"/>
      <c r="H5" s="7" t="s">
        <v>28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76" t="s">
        <v>8</v>
      </c>
      <c r="G9" s="76"/>
      <c r="H9" s="9">
        <f>SUM(H6:H8)</f>
        <v>39190318000</v>
      </c>
    </row>
    <row r="10" spans="2:9" ht="35.25" customHeight="1" x14ac:dyDescent="0.2">
      <c r="B10" s="76" t="s">
        <v>7</v>
      </c>
      <c r="C10" s="76"/>
      <c r="D10" s="9">
        <f>+D9+D8+D7+D6</f>
        <v>41885181893</v>
      </c>
      <c r="E10" s="16"/>
      <c r="F10" s="77" t="s">
        <v>1</v>
      </c>
      <c r="G10" s="77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76" t="s">
        <v>8</v>
      </c>
      <c r="C14" s="76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77" t="s">
        <v>1</v>
      </c>
      <c r="C15" s="77"/>
      <c r="D15" s="10">
        <f>+D10+D14</f>
        <v>64523756893</v>
      </c>
      <c r="E15" s="16"/>
      <c r="F15" s="76" t="s">
        <v>7</v>
      </c>
      <c r="G15" s="7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76" t="s">
        <v>22</v>
      </c>
      <c r="C20" s="76"/>
      <c r="D20" s="9">
        <f>SUM(D16:D19)</f>
        <v>264133043070</v>
      </c>
      <c r="E20" s="16"/>
      <c r="F20" s="76" t="s">
        <v>29</v>
      </c>
      <c r="G20" s="76"/>
      <c r="H20" s="9">
        <f>SUM(H16:H19)</f>
        <v>351608803000</v>
      </c>
    </row>
    <row r="21" spans="2:8" s="21" customFormat="1" ht="13.5" customHeight="1" x14ac:dyDescent="0.2">
      <c r="B21" s="19"/>
      <c r="C21" s="19"/>
      <c r="D21" s="20"/>
      <c r="E21" s="22"/>
      <c r="F21" s="77" t="s">
        <v>22</v>
      </c>
      <c r="G21" s="77"/>
      <c r="H21" s="10">
        <f>+H15+H20</f>
        <v>394211564000</v>
      </c>
    </row>
    <row r="22" spans="2:8" ht="26.25" customHeight="1" x14ac:dyDescent="0.2">
      <c r="B22" s="77" t="s">
        <v>10</v>
      </c>
      <c r="C22" s="77"/>
      <c r="D22" s="10">
        <f>+D15+D20</f>
        <v>328656799963</v>
      </c>
      <c r="F22" s="79" t="s">
        <v>10</v>
      </c>
      <c r="G22" s="80"/>
      <c r="H22" s="10">
        <f>+H21+H10</f>
        <v>433401882000</v>
      </c>
    </row>
    <row r="23" spans="2:8" ht="18.75" customHeight="1" x14ac:dyDescent="0.2">
      <c r="B23" s="81" t="s">
        <v>32</v>
      </c>
      <c r="C23" s="81"/>
      <c r="D23" s="81"/>
      <c r="F23" s="81" t="s">
        <v>33</v>
      </c>
      <c r="G23" s="81"/>
      <c r="H23" s="81"/>
    </row>
    <row r="24" spans="2:8" x14ac:dyDescent="0.2">
      <c r="D24" s="23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16"/>
  <sheetViews>
    <sheetView showGridLines="0" tabSelected="1" zoomScaleNormal="100" zoomScaleSheetLayoutView="85" workbookViewId="0">
      <pane ySplit="5" topLeftCell="A6" activePane="bottomLeft" state="frozen"/>
      <selection pane="bottomLeft" activeCell="B16" sqref="B15:B16"/>
    </sheetView>
  </sheetViews>
  <sheetFormatPr baseColWidth="10" defaultRowHeight="12" x14ac:dyDescent="0.2"/>
  <cols>
    <col min="1" max="1" width="13.5703125" style="26" customWidth="1"/>
    <col min="2" max="2" width="47.42578125" style="26" customWidth="1"/>
    <col min="3" max="3" width="23.5703125" style="26" customWidth="1"/>
    <col min="4" max="4" width="15.28515625" style="26" customWidth="1"/>
    <col min="5" max="5" width="15.5703125" style="26" customWidth="1"/>
    <col min="6" max="6" width="12.28515625" style="26" customWidth="1"/>
    <col min="7" max="7" width="15.855468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 16384:16384" ht="17.25" customHeight="1" x14ac:dyDescent="0.2">
      <c r="A1" s="82" t="s">
        <v>9</v>
      </c>
      <c r="B1" s="82"/>
      <c r="C1" s="82"/>
      <c r="D1" s="82"/>
      <c r="E1" s="82"/>
      <c r="F1" s="82"/>
      <c r="G1" s="82"/>
      <c r="H1" s="82"/>
      <c r="I1" s="82"/>
      <c r="J1" s="82"/>
    </row>
    <row r="2" spans="1:14 16384:16384" ht="20.25" customHeight="1" x14ac:dyDescent="0.2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4 16384:16384" ht="18.75" customHeight="1" x14ac:dyDescent="0.2">
      <c r="A3" s="82" t="s">
        <v>136</v>
      </c>
      <c r="B3" s="82"/>
      <c r="C3" s="82"/>
      <c r="D3" s="82"/>
      <c r="E3" s="82"/>
      <c r="F3" s="82"/>
      <c r="G3" s="82"/>
      <c r="H3" s="82"/>
      <c r="I3" s="82"/>
      <c r="J3" s="82"/>
    </row>
    <row r="4" spans="1:14 16384:16384" ht="7.5" customHeight="1" thickBot="1" x14ac:dyDescent="0.25"/>
    <row r="5" spans="1:14 16384:16384" ht="38.25" customHeight="1" thickBot="1" x14ac:dyDescent="0.25">
      <c r="A5" s="83" t="s">
        <v>0</v>
      </c>
      <c r="B5" s="84"/>
      <c r="C5" s="54" t="s">
        <v>57</v>
      </c>
      <c r="D5" s="37" t="s">
        <v>39</v>
      </c>
      <c r="E5" s="37" t="s">
        <v>2</v>
      </c>
      <c r="F5" s="38" t="s">
        <v>3</v>
      </c>
      <c r="G5" s="37" t="s">
        <v>4</v>
      </c>
      <c r="H5" s="38" t="s">
        <v>37</v>
      </c>
      <c r="I5" s="37" t="s">
        <v>5</v>
      </c>
      <c r="J5" s="39" t="s">
        <v>6</v>
      </c>
    </row>
    <row r="6" spans="1:14 16384:16384" s="28" customFormat="1" ht="39" customHeight="1" x14ac:dyDescent="0.25">
      <c r="A6" s="41" t="s">
        <v>42</v>
      </c>
      <c r="B6" s="18" t="s">
        <v>43</v>
      </c>
      <c r="C6" s="18" t="s">
        <v>56</v>
      </c>
      <c r="D6" s="17">
        <v>5681593590</v>
      </c>
      <c r="E6" s="30">
        <v>4752200152</v>
      </c>
      <c r="F6" s="29">
        <f>+E6/D6</f>
        <v>0.83642028890700715</v>
      </c>
      <c r="G6" s="30">
        <v>4178350291</v>
      </c>
      <c r="H6" s="29">
        <f>+G6/D6</f>
        <v>0.73541872096486927</v>
      </c>
      <c r="I6" s="30">
        <v>2376684112</v>
      </c>
      <c r="J6" s="42">
        <f t="shared" ref="J6:J8" si="0">+I6/G6</f>
        <v>0.56880920614034747</v>
      </c>
      <c r="K6" s="57"/>
      <c r="L6" s="52"/>
      <c r="M6" s="57"/>
      <c r="N6" s="57"/>
    </row>
    <row r="7" spans="1:14 16384:16384" s="28" customFormat="1" ht="44.25" customHeight="1" x14ac:dyDescent="0.2">
      <c r="A7" s="41" t="s">
        <v>45</v>
      </c>
      <c r="B7" s="18" t="s">
        <v>46</v>
      </c>
      <c r="C7" s="18" t="s">
        <v>58</v>
      </c>
      <c r="D7" s="17">
        <v>1705906410</v>
      </c>
      <c r="E7" s="30">
        <v>1653971968</v>
      </c>
      <c r="F7" s="29">
        <f t="shared" ref="F7:F8" si="1">+E7/D7</f>
        <v>0.9695561012634919</v>
      </c>
      <c r="G7" s="30">
        <v>1653971968</v>
      </c>
      <c r="H7" s="29">
        <f t="shared" ref="H7:H8" si="2">+G7/D7</f>
        <v>0.9695561012634919</v>
      </c>
      <c r="I7" s="30">
        <v>874184836</v>
      </c>
      <c r="J7" s="42">
        <f t="shared" si="0"/>
        <v>0.52853666985485448</v>
      </c>
      <c r="K7" s="52"/>
      <c r="L7" s="52"/>
      <c r="M7" s="52"/>
      <c r="N7" s="52"/>
    </row>
    <row r="8" spans="1:14 16384:16384" s="28" customFormat="1" ht="40.5" customHeight="1" x14ac:dyDescent="0.2">
      <c r="A8" s="40" t="s">
        <v>47</v>
      </c>
      <c r="B8" s="34" t="s">
        <v>48</v>
      </c>
      <c r="C8" s="18" t="s">
        <v>58</v>
      </c>
      <c r="D8" s="35">
        <v>1765000000</v>
      </c>
      <c r="E8" s="36">
        <v>1411471661</v>
      </c>
      <c r="F8" s="29">
        <f t="shared" si="1"/>
        <v>0.79970065779036825</v>
      </c>
      <c r="G8" s="36">
        <v>1149734161</v>
      </c>
      <c r="H8" s="29">
        <f t="shared" si="2"/>
        <v>0.65140745665722377</v>
      </c>
      <c r="I8" s="30">
        <v>591678648</v>
      </c>
      <c r="J8" s="42">
        <f t="shared" si="0"/>
        <v>0.51462213446400329</v>
      </c>
      <c r="K8" s="52"/>
      <c r="L8" s="52"/>
      <c r="M8" s="52"/>
      <c r="N8" s="52"/>
    </row>
    <row r="9" spans="1:14 16384:16384" s="28" customFormat="1" ht="32.25" customHeight="1" x14ac:dyDescent="0.2">
      <c r="A9" s="41" t="s">
        <v>49</v>
      </c>
      <c r="B9" s="18" t="s">
        <v>50</v>
      </c>
      <c r="C9" s="18" t="s">
        <v>55</v>
      </c>
      <c r="D9" s="17">
        <v>2512000000</v>
      </c>
      <c r="E9" s="30">
        <v>2129127024</v>
      </c>
      <c r="F9" s="29">
        <f>+E9/D9</f>
        <v>0.84758241401273882</v>
      </c>
      <c r="G9" s="30">
        <v>2080281370</v>
      </c>
      <c r="H9" s="29">
        <f>+G9/D9</f>
        <v>0.82813748805732479</v>
      </c>
      <c r="I9" s="30">
        <v>671616067</v>
      </c>
      <c r="J9" s="42">
        <f>+I9/G9</f>
        <v>0.32284866686086794</v>
      </c>
      <c r="K9" s="52"/>
      <c r="L9" s="61"/>
      <c r="M9" s="52"/>
      <c r="N9" s="52"/>
    </row>
    <row r="10" spans="1:14 16384:16384" s="28" customFormat="1" ht="32.25" customHeight="1" x14ac:dyDescent="0.2">
      <c r="A10" s="41" t="s">
        <v>51</v>
      </c>
      <c r="B10" s="18" t="s">
        <v>52</v>
      </c>
      <c r="C10" s="18" t="s">
        <v>59</v>
      </c>
      <c r="D10" s="17">
        <v>5910000000</v>
      </c>
      <c r="E10" s="30">
        <v>5463041092.8400002</v>
      </c>
      <c r="F10" s="29">
        <f>+E10/D10</f>
        <v>0.92437243533671742</v>
      </c>
      <c r="G10" s="30">
        <v>4476754189.8400002</v>
      </c>
      <c r="H10" s="29">
        <f>+G10/D10</f>
        <v>0.75748801858544845</v>
      </c>
      <c r="I10" s="30">
        <v>3516844373.8400002</v>
      </c>
      <c r="J10" s="42">
        <f>+I10/G10</f>
        <v>0.78557906570378233</v>
      </c>
      <c r="K10" s="52"/>
      <c r="L10" s="52"/>
      <c r="M10" s="52"/>
      <c r="N10" s="52"/>
      <c r="XFD10" s="71">
        <f>SUM(D10:XFC10)</f>
        <v>19366639658.987438</v>
      </c>
    </row>
    <row r="11" spans="1:14 16384:16384" s="28" customFormat="1" ht="32.25" customHeight="1" x14ac:dyDescent="0.2">
      <c r="A11" s="41" t="s">
        <v>53</v>
      </c>
      <c r="B11" s="18" t="s">
        <v>54</v>
      </c>
      <c r="C11" s="18" t="s">
        <v>59</v>
      </c>
      <c r="D11" s="17">
        <v>909500000</v>
      </c>
      <c r="E11" s="30">
        <v>863270365</v>
      </c>
      <c r="F11" s="29">
        <f>+E11/D11</f>
        <v>0.94917027487630568</v>
      </c>
      <c r="G11" s="30">
        <v>851899921</v>
      </c>
      <c r="H11" s="29">
        <f>+G11/D11</f>
        <v>0.93666841231445852</v>
      </c>
      <c r="I11" s="30">
        <v>565562485</v>
      </c>
      <c r="J11" s="42">
        <f>+I11/G11</f>
        <v>0.66388371574928229</v>
      </c>
      <c r="K11" s="52"/>
      <c r="L11" s="52"/>
      <c r="M11" s="52"/>
      <c r="N11" s="52"/>
    </row>
    <row r="12" spans="1:14 16384:16384" s="45" customFormat="1" ht="19.5" customHeight="1" x14ac:dyDescent="0.2">
      <c r="A12" s="85"/>
      <c r="B12" s="86"/>
      <c r="C12" s="53"/>
      <c r="D12" s="33">
        <f>SUM(D6:D11)</f>
        <v>18484000000</v>
      </c>
      <c r="E12" s="33">
        <f>SUM(E6:E11)</f>
        <v>16273082262.84</v>
      </c>
      <c r="F12" s="43">
        <f>+E12/D12</f>
        <v>0.88038748446440163</v>
      </c>
      <c r="G12" s="33">
        <f>SUM(G6:G11)</f>
        <v>14390991900.84</v>
      </c>
      <c r="H12" s="43">
        <f>+G12/D12</f>
        <v>0.77856480744644019</v>
      </c>
      <c r="I12" s="33">
        <f>SUM(I6:I11)</f>
        <v>8596570521.8400002</v>
      </c>
      <c r="J12" s="44">
        <f>+I12/G12</f>
        <v>0.59735774858842217</v>
      </c>
      <c r="L12" s="55"/>
    </row>
    <row r="13" spans="1:14 16384:16384" x14ac:dyDescent="0.2">
      <c r="D13" s="56"/>
    </row>
    <row r="16" spans="1:14 16384:16384" s="27" customForma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zoomScaleSheetLayoutView="85" workbookViewId="0">
      <selection activeCell="D9" sqref="D9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9" width="12.28515625" style="11" bestFit="1" customWidth="1"/>
    <col min="10" max="10" width="22.5703125" style="11" customWidth="1"/>
    <col min="11" max="11" width="15.140625" style="11" customWidth="1"/>
    <col min="12" max="16384" width="11.42578125" style="11"/>
  </cols>
  <sheetData>
    <row r="1" spans="1:11" ht="20.25" customHeight="1" x14ac:dyDescent="0.2">
      <c r="A1" s="93" t="s">
        <v>9</v>
      </c>
      <c r="B1" s="94"/>
      <c r="C1" s="94"/>
      <c r="D1" s="94"/>
      <c r="E1" s="94"/>
      <c r="F1" s="94"/>
      <c r="G1" s="94"/>
      <c r="H1" s="95"/>
    </row>
    <row r="2" spans="1:11" ht="18.75" customHeight="1" x14ac:dyDescent="0.2">
      <c r="A2" s="87" t="s">
        <v>38</v>
      </c>
      <c r="B2" s="88"/>
      <c r="C2" s="88"/>
      <c r="D2" s="88"/>
      <c r="E2" s="88"/>
      <c r="F2" s="88"/>
      <c r="G2" s="88"/>
      <c r="H2" s="89"/>
    </row>
    <row r="3" spans="1:11" ht="16.5" customHeight="1" thickBot="1" x14ac:dyDescent="0.25">
      <c r="A3" s="90" t="s">
        <v>137</v>
      </c>
      <c r="B3" s="91"/>
      <c r="C3" s="91"/>
      <c r="D3" s="91"/>
      <c r="E3" s="91"/>
      <c r="F3" s="91"/>
      <c r="G3" s="91"/>
      <c r="H3" s="92"/>
    </row>
    <row r="4" spans="1:11" ht="20.25" customHeight="1" x14ac:dyDescent="0.2"/>
    <row r="5" spans="1:11" ht="36" customHeight="1" x14ac:dyDescent="0.2">
      <c r="A5" s="46" t="s">
        <v>23</v>
      </c>
      <c r="B5" s="46" t="s">
        <v>39</v>
      </c>
      <c r="C5" s="46" t="s">
        <v>2</v>
      </c>
      <c r="D5" s="47" t="s">
        <v>3</v>
      </c>
      <c r="E5" s="46" t="s">
        <v>4</v>
      </c>
      <c r="F5" s="48" t="s">
        <v>37</v>
      </c>
      <c r="G5" s="46" t="s">
        <v>5</v>
      </c>
      <c r="H5" s="47" t="s">
        <v>6</v>
      </c>
    </row>
    <row r="6" spans="1:11" ht="37.5" customHeight="1" x14ac:dyDescent="0.2">
      <c r="A6" s="31" t="s">
        <v>35</v>
      </c>
      <c r="B6" s="13">
        <v>12103000000</v>
      </c>
      <c r="C6" s="13">
        <v>11080457790</v>
      </c>
      <c r="D6" s="14">
        <f>+C6/B6</f>
        <v>0.91551332644798811</v>
      </c>
      <c r="E6" s="13">
        <v>9327331185</v>
      </c>
      <c r="F6" s="14">
        <f>+E6/B6</f>
        <v>0.7706627435346608</v>
      </c>
      <c r="G6" s="13">
        <v>9325748299</v>
      </c>
      <c r="H6" s="14">
        <f>+G6/E6</f>
        <v>0.99983029593689721</v>
      </c>
      <c r="J6" s="58"/>
    </row>
    <row r="7" spans="1:11" ht="42.75" customHeight="1" x14ac:dyDescent="0.2">
      <c r="A7" s="31" t="s">
        <v>36</v>
      </c>
      <c r="B7" s="13">
        <v>2759000000</v>
      </c>
      <c r="C7" s="13">
        <v>2362759652.79</v>
      </c>
      <c r="D7" s="14">
        <f>+C7/B7</f>
        <v>0.85638262152591516</v>
      </c>
      <c r="E7" s="13">
        <v>2221973212.0599999</v>
      </c>
      <c r="F7" s="14">
        <f>+E7/B7</f>
        <v>0.80535455312069593</v>
      </c>
      <c r="G7" s="13">
        <v>1842774991.05</v>
      </c>
      <c r="H7" s="14">
        <f>+G7/E7</f>
        <v>0.82934167750004339</v>
      </c>
      <c r="J7" s="58"/>
      <c r="K7" s="58"/>
    </row>
    <row r="8" spans="1:11" ht="35.25" customHeight="1" x14ac:dyDescent="0.2">
      <c r="A8" s="31" t="s">
        <v>40</v>
      </c>
      <c r="B8" s="13">
        <v>1118000000</v>
      </c>
      <c r="C8" s="13">
        <v>49121625</v>
      </c>
      <c r="D8" s="14">
        <f>+C8/B8</f>
        <v>4.3937052772808585E-2</v>
      </c>
      <c r="E8" s="13">
        <v>41461014</v>
      </c>
      <c r="F8" s="14">
        <f>+E8/B8</f>
        <v>3.7084985688729873E-2</v>
      </c>
      <c r="G8" s="13">
        <v>49121625</v>
      </c>
      <c r="H8" s="14">
        <f>+G8/E8</f>
        <v>1.1847666099049097</v>
      </c>
      <c r="I8" s="59"/>
    </row>
    <row r="9" spans="1:11" ht="41.25" customHeight="1" x14ac:dyDescent="0.2">
      <c r="A9" s="31" t="s">
        <v>41</v>
      </c>
      <c r="B9" s="13">
        <v>100000000</v>
      </c>
      <c r="C9" s="13">
        <v>70879000</v>
      </c>
      <c r="D9" s="14">
        <f>+C9/B9</f>
        <v>0.70879000000000003</v>
      </c>
      <c r="E9" s="13">
        <v>70879000</v>
      </c>
      <c r="F9" s="14">
        <f>+E9/B9</f>
        <v>0.70879000000000003</v>
      </c>
      <c r="G9" s="13">
        <v>70879000</v>
      </c>
      <c r="H9" s="14">
        <f>+G9/E9</f>
        <v>1</v>
      </c>
      <c r="J9" s="58">
        <v>16080000000</v>
      </c>
      <c r="K9" s="11">
        <v>100</v>
      </c>
    </row>
    <row r="10" spans="1:11" s="12" customFormat="1" ht="21.75" customHeight="1" x14ac:dyDescent="0.2">
      <c r="A10" s="49" t="s">
        <v>24</v>
      </c>
      <c r="B10" s="50">
        <f>SUM(B6:B9)</f>
        <v>16080000000</v>
      </c>
      <c r="C10" s="50">
        <f>SUM(C6:C9)</f>
        <v>13563218067.790001</v>
      </c>
      <c r="D10" s="51">
        <f>+C10/B10</f>
        <v>0.84348371068345773</v>
      </c>
      <c r="E10" s="50">
        <f>SUM(E6:E9)</f>
        <v>11661644411.059999</v>
      </c>
      <c r="F10" s="51">
        <f>+E10/B10</f>
        <v>0.72522664247885571</v>
      </c>
      <c r="G10" s="50">
        <f>SUM(G6:G9)</f>
        <v>11288523915.049999</v>
      </c>
      <c r="H10" s="51">
        <f>+G10/E10</f>
        <v>0.96800446979363131</v>
      </c>
      <c r="J10" s="11">
        <v>12432806993</v>
      </c>
      <c r="K10" s="60">
        <f>+J10*K9/J9</f>
        <v>77.318451449004982</v>
      </c>
    </row>
    <row r="11" spans="1:11" x14ac:dyDescent="0.2">
      <c r="A11" s="32"/>
    </row>
    <row r="12" spans="1:11" ht="21" customHeight="1" x14ac:dyDescent="0.2">
      <c r="A12" s="96" t="s">
        <v>138</v>
      </c>
      <c r="B12" s="97"/>
      <c r="C12" s="97"/>
      <c r="D12" s="97"/>
      <c r="E12" s="97"/>
      <c r="F12" s="97"/>
      <c r="G12" s="97"/>
      <c r="H12" s="97"/>
    </row>
    <row r="13" spans="1:11" ht="17.25" customHeight="1" x14ac:dyDescent="0.2">
      <c r="A13" s="97"/>
      <c r="B13" s="97"/>
      <c r="C13" s="97"/>
      <c r="D13" s="97"/>
      <c r="E13" s="97"/>
      <c r="F13" s="97"/>
      <c r="G13" s="97"/>
      <c r="H13" s="97"/>
      <c r="J13" s="58"/>
    </row>
    <row r="14" spans="1:11" ht="20.25" customHeight="1" x14ac:dyDescent="0.2">
      <c r="A14" s="97"/>
      <c r="B14" s="97"/>
      <c r="C14" s="97"/>
      <c r="D14" s="97"/>
      <c r="E14" s="97"/>
      <c r="F14" s="97"/>
      <c r="G14" s="97"/>
      <c r="H14" s="97"/>
    </row>
    <row r="15" spans="1:11" ht="19.5" customHeight="1" x14ac:dyDescent="0.2">
      <c r="A15" s="97"/>
      <c r="B15" s="97"/>
      <c r="C15" s="97"/>
      <c r="D15" s="97"/>
      <c r="E15" s="97"/>
      <c r="F15" s="97"/>
      <c r="G15" s="97"/>
      <c r="H15" s="97"/>
    </row>
    <row r="16" spans="1:11" ht="23.25" customHeight="1" x14ac:dyDescent="0.2">
      <c r="A16" s="97"/>
      <c r="B16" s="97"/>
      <c r="C16" s="97"/>
      <c r="D16" s="97"/>
      <c r="E16" s="97"/>
      <c r="F16" s="97"/>
      <c r="G16" s="97"/>
      <c r="H16" s="97"/>
    </row>
    <row r="17" spans="1:8" ht="73.5" customHeight="1" x14ac:dyDescent="0.2">
      <c r="A17" s="97"/>
      <c r="B17" s="97"/>
      <c r="C17" s="97"/>
      <c r="D17" s="97"/>
      <c r="E17" s="97"/>
      <c r="F17" s="97"/>
      <c r="G17" s="97"/>
      <c r="H17" s="97"/>
    </row>
  </sheetData>
  <mergeCells count="4">
    <mergeCell ref="A2:H2"/>
    <mergeCell ref="A3:H3"/>
    <mergeCell ref="A1:H1"/>
    <mergeCell ref="A12:H1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selection activeCell="C9" sqref="C9"/>
    </sheetView>
  </sheetViews>
  <sheetFormatPr baseColWidth="10" defaultRowHeight="15" x14ac:dyDescent="0.25"/>
  <cols>
    <col min="1" max="1" width="13.42578125" style="64" customWidth="1"/>
    <col min="2" max="2" width="27" style="64" customWidth="1"/>
    <col min="3" max="3" width="21.5703125" style="64" customWidth="1"/>
    <col min="4" max="11" width="5.42578125" style="64" customWidth="1"/>
    <col min="12" max="12" width="7" style="64" customWidth="1"/>
    <col min="13" max="13" width="9.5703125" style="64" customWidth="1"/>
    <col min="14" max="14" width="8" style="64" customWidth="1"/>
    <col min="15" max="15" width="9.5703125" style="64" customWidth="1"/>
    <col min="16" max="16" width="27.5703125" style="64" customWidth="1"/>
    <col min="17" max="19" width="18.85546875" style="64" customWidth="1"/>
    <col min="20" max="20" width="18.85546875" style="75" customWidth="1"/>
    <col min="21" max="27" width="18.85546875" style="64" customWidth="1"/>
    <col min="28" max="28" width="0" style="64" hidden="1" customWidth="1"/>
    <col min="29" max="29" width="6.42578125" style="64" customWidth="1"/>
    <col min="30" max="16384" width="11.42578125" style="64"/>
  </cols>
  <sheetData>
    <row r="1" spans="1:27" x14ac:dyDescent="0.25">
      <c r="A1" s="62" t="s">
        <v>60</v>
      </c>
      <c r="B1" s="62">
        <v>2019</v>
      </c>
      <c r="C1" s="63" t="s">
        <v>61</v>
      </c>
      <c r="D1" s="63" t="s">
        <v>61</v>
      </c>
      <c r="E1" s="63" t="s">
        <v>61</v>
      </c>
      <c r="F1" s="63" t="s">
        <v>61</v>
      </c>
      <c r="G1" s="63" t="s">
        <v>61</v>
      </c>
      <c r="H1" s="63" t="s">
        <v>61</v>
      </c>
      <c r="I1" s="63" t="s">
        <v>61</v>
      </c>
      <c r="J1" s="63" t="s">
        <v>61</v>
      </c>
      <c r="K1" s="63" t="s">
        <v>61</v>
      </c>
      <c r="L1" s="63" t="s">
        <v>61</v>
      </c>
      <c r="M1" s="63" t="s">
        <v>61</v>
      </c>
      <c r="N1" s="63" t="s">
        <v>61</v>
      </c>
      <c r="O1" s="63" t="s">
        <v>61</v>
      </c>
      <c r="P1" s="63" t="s">
        <v>61</v>
      </c>
      <c r="Q1" s="63" t="s">
        <v>61</v>
      </c>
      <c r="R1" s="63" t="s">
        <v>61</v>
      </c>
      <c r="S1" s="63" t="s">
        <v>61</v>
      </c>
      <c r="T1" s="72" t="s">
        <v>61</v>
      </c>
      <c r="U1" s="63" t="s">
        <v>61</v>
      </c>
      <c r="V1" s="63" t="s">
        <v>61</v>
      </c>
      <c r="W1" s="63" t="s">
        <v>61</v>
      </c>
      <c r="X1" s="63" t="s">
        <v>61</v>
      </c>
      <c r="Y1" s="63" t="s">
        <v>61</v>
      </c>
      <c r="Z1" s="63" t="s">
        <v>61</v>
      </c>
      <c r="AA1" s="63" t="s">
        <v>61</v>
      </c>
    </row>
    <row r="2" spans="1:27" x14ac:dyDescent="0.25">
      <c r="A2" s="62" t="s">
        <v>62</v>
      </c>
      <c r="B2" s="62" t="s">
        <v>63</v>
      </c>
      <c r="C2" s="63" t="s">
        <v>61</v>
      </c>
      <c r="D2" s="63" t="s">
        <v>61</v>
      </c>
      <c r="E2" s="63" t="s">
        <v>61</v>
      </c>
      <c r="F2" s="63" t="s">
        <v>61</v>
      </c>
      <c r="G2" s="63" t="s">
        <v>61</v>
      </c>
      <c r="H2" s="63" t="s">
        <v>61</v>
      </c>
      <c r="I2" s="63" t="s">
        <v>61</v>
      </c>
      <c r="J2" s="63" t="s">
        <v>61</v>
      </c>
      <c r="K2" s="63" t="s">
        <v>61</v>
      </c>
      <c r="L2" s="63" t="s">
        <v>61</v>
      </c>
      <c r="M2" s="63" t="s">
        <v>61</v>
      </c>
      <c r="N2" s="63" t="s">
        <v>61</v>
      </c>
      <c r="O2" s="63" t="s">
        <v>61</v>
      </c>
      <c r="P2" s="63" t="s">
        <v>61</v>
      </c>
      <c r="Q2" s="63" t="s">
        <v>61</v>
      </c>
      <c r="R2" s="63" t="s">
        <v>61</v>
      </c>
      <c r="S2" s="63" t="s">
        <v>61</v>
      </c>
      <c r="T2" s="72" t="s">
        <v>61</v>
      </c>
      <c r="U2" s="63" t="s">
        <v>61</v>
      </c>
      <c r="V2" s="63" t="s">
        <v>61</v>
      </c>
      <c r="W2" s="63" t="s">
        <v>61</v>
      </c>
      <c r="X2" s="63" t="s">
        <v>61</v>
      </c>
      <c r="Y2" s="63" t="s">
        <v>61</v>
      </c>
      <c r="Z2" s="63" t="s">
        <v>61</v>
      </c>
      <c r="AA2" s="63" t="s">
        <v>61</v>
      </c>
    </row>
    <row r="3" spans="1:27" x14ac:dyDescent="0.25">
      <c r="A3" s="62" t="s">
        <v>64</v>
      </c>
      <c r="B3" s="62" t="s">
        <v>139</v>
      </c>
      <c r="C3" s="63" t="s">
        <v>61</v>
      </c>
      <c r="D3" s="63" t="s">
        <v>61</v>
      </c>
      <c r="E3" s="63" t="s">
        <v>61</v>
      </c>
      <c r="F3" s="63" t="s">
        <v>61</v>
      </c>
      <c r="G3" s="63" t="s">
        <v>61</v>
      </c>
      <c r="H3" s="63" t="s">
        <v>61</v>
      </c>
      <c r="I3" s="63" t="s">
        <v>61</v>
      </c>
      <c r="J3" s="63" t="s">
        <v>61</v>
      </c>
      <c r="K3" s="63" t="s">
        <v>61</v>
      </c>
      <c r="L3" s="63" t="s">
        <v>61</v>
      </c>
      <c r="M3" s="63" t="s">
        <v>61</v>
      </c>
      <c r="N3" s="63" t="s">
        <v>61</v>
      </c>
      <c r="O3" s="63" t="s">
        <v>61</v>
      </c>
      <c r="P3" s="63" t="s">
        <v>61</v>
      </c>
      <c r="Q3" s="63" t="s">
        <v>61</v>
      </c>
      <c r="R3" s="63" t="s">
        <v>61</v>
      </c>
      <c r="S3" s="63" t="s">
        <v>61</v>
      </c>
      <c r="T3" s="72" t="s">
        <v>61</v>
      </c>
      <c r="U3" s="63" t="s">
        <v>61</v>
      </c>
      <c r="V3" s="63" t="s">
        <v>61</v>
      </c>
      <c r="W3" s="63" t="s">
        <v>61</v>
      </c>
      <c r="X3" s="63" t="s">
        <v>61</v>
      </c>
      <c r="Y3" s="63" t="s">
        <v>61</v>
      </c>
      <c r="Z3" s="63" t="s">
        <v>61</v>
      </c>
      <c r="AA3" s="63" t="s">
        <v>61</v>
      </c>
    </row>
    <row r="4" spans="1:27" ht="24" x14ac:dyDescent="0.25">
      <c r="A4" s="62" t="s">
        <v>65</v>
      </c>
      <c r="B4" s="62" t="s">
        <v>66</v>
      </c>
      <c r="C4" s="62" t="s">
        <v>23</v>
      </c>
      <c r="D4" s="62" t="s">
        <v>67</v>
      </c>
      <c r="E4" s="62" t="s">
        <v>68</v>
      </c>
      <c r="F4" s="62" t="s">
        <v>69</v>
      </c>
      <c r="G4" s="62" t="s">
        <v>70</v>
      </c>
      <c r="H4" s="62" t="s">
        <v>71</v>
      </c>
      <c r="I4" s="62" t="s">
        <v>72</v>
      </c>
      <c r="J4" s="62" t="s">
        <v>73</v>
      </c>
      <c r="K4" s="62" t="s">
        <v>74</v>
      </c>
      <c r="L4" s="62" t="s">
        <v>75</v>
      </c>
      <c r="M4" s="62" t="s">
        <v>76</v>
      </c>
      <c r="N4" s="62" t="s">
        <v>77</v>
      </c>
      <c r="O4" s="62" t="s">
        <v>78</v>
      </c>
      <c r="P4" s="62" t="s">
        <v>79</v>
      </c>
      <c r="Q4" s="62" t="s">
        <v>80</v>
      </c>
      <c r="R4" s="62" t="s">
        <v>81</v>
      </c>
      <c r="S4" s="62" t="s">
        <v>82</v>
      </c>
      <c r="T4" s="73" t="s">
        <v>83</v>
      </c>
      <c r="U4" s="62" t="s">
        <v>84</v>
      </c>
      <c r="V4" s="62" t="s">
        <v>85</v>
      </c>
      <c r="W4" s="62" t="s">
        <v>86</v>
      </c>
      <c r="X4" s="62" t="s">
        <v>87</v>
      </c>
      <c r="Y4" s="62" t="s">
        <v>88</v>
      </c>
      <c r="Z4" s="62" t="s">
        <v>89</v>
      </c>
      <c r="AA4" s="62" t="s">
        <v>90</v>
      </c>
    </row>
    <row r="5" spans="1:27" ht="22.5" x14ac:dyDescent="0.25">
      <c r="A5" s="65" t="s">
        <v>91</v>
      </c>
      <c r="B5" s="66" t="s">
        <v>44</v>
      </c>
      <c r="C5" s="67" t="s">
        <v>92</v>
      </c>
      <c r="D5" s="65" t="s">
        <v>93</v>
      </c>
      <c r="E5" s="65" t="s">
        <v>94</v>
      </c>
      <c r="F5" s="65" t="s">
        <v>94</v>
      </c>
      <c r="G5" s="65" t="s">
        <v>94</v>
      </c>
      <c r="H5" s="65"/>
      <c r="I5" s="65"/>
      <c r="J5" s="65"/>
      <c r="K5" s="65"/>
      <c r="L5" s="65"/>
      <c r="M5" s="65" t="s">
        <v>95</v>
      </c>
      <c r="N5" s="65" t="s">
        <v>96</v>
      </c>
      <c r="O5" s="65" t="s">
        <v>97</v>
      </c>
      <c r="P5" s="66" t="s">
        <v>98</v>
      </c>
      <c r="Q5" s="68">
        <v>330000000</v>
      </c>
      <c r="R5" s="68">
        <v>0</v>
      </c>
      <c r="S5" s="68">
        <v>241668236</v>
      </c>
      <c r="T5" s="68">
        <v>88331764</v>
      </c>
      <c r="U5" s="68">
        <v>0</v>
      </c>
      <c r="V5" s="68">
        <v>88331764</v>
      </c>
      <c r="W5" s="68">
        <v>0</v>
      </c>
      <c r="X5" s="68">
        <v>88331764</v>
      </c>
      <c r="Y5" s="68">
        <v>88331764</v>
      </c>
      <c r="Z5" s="68">
        <v>88331764</v>
      </c>
      <c r="AA5" s="68">
        <v>88331764</v>
      </c>
    </row>
    <row r="6" spans="1:27" ht="22.5" x14ac:dyDescent="0.25">
      <c r="A6" s="65" t="s">
        <v>91</v>
      </c>
      <c r="B6" s="66" t="s">
        <v>44</v>
      </c>
      <c r="C6" s="67" t="s">
        <v>92</v>
      </c>
      <c r="D6" s="65" t="s">
        <v>93</v>
      </c>
      <c r="E6" s="65" t="s">
        <v>94</v>
      </c>
      <c r="F6" s="65" t="s">
        <v>94</v>
      </c>
      <c r="G6" s="65" t="s">
        <v>94</v>
      </c>
      <c r="H6" s="65"/>
      <c r="I6" s="65"/>
      <c r="J6" s="65"/>
      <c r="K6" s="65"/>
      <c r="L6" s="65"/>
      <c r="M6" s="65" t="s">
        <v>95</v>
      </c>
      <c r="N6" s="65" t="s">
        <v>99</v>
      </c>
      <c r="O6" s="65" t="s">
        <v>97</v>
      </c>
      <c r="P6" s="66" t="s">
        <v>98</v>
      </c>
      <c r="Q6" s="68">
        <v>7921000000</v>
      </c>
      <c r="R6" s="68">
        <v>0</v>
      </c>
      <c r="S6" s="68">
        <v>86370512</v>
      </c>
      <c r="T6" s="68">
        <v>7834629488</v>
      </c>
      <c r="U6" s="68">
        <v>0</v>
      </c>
      <c r="V6" s="68">
        <v>7652319156</v>
      </c>
      <c r="W6" s="68">
        <v>182310332</v>
      </c>
      <c r="X6" s="68">
        <v>6052853220</v>
      </c>
      <c r="Y6" s="68">
        <v>6051577781</v>
      </c>
      <c r="Z6" s="68">
        <v>6051577781</v>
      </c>
      <c r="AA6" s="68">
        <v>6051577781</v>
      </c>
    </row>
    <row r="7" spans="1:27" ht="22.5" x14ac:dyDescent="0.25">
      <c r="A7" s="65" t="s">
        <v>91</v>
      </c>
      <c r="B7" s="66" t="s">
        <v>44</v>
      </c>
      <c r="C7" s="67" t="s">
        <v>100</v>
      </c>
      <c r="D7" s="65" t="s">
        <v>93</v>
      </c>
      <c r="E7" s="65" t="s">
        <v>94</v>
      </c>
      <c r="F7" s="65" t="s">
        <v>94</v>
      </c>
      <c r="G7" s="65" t="s">
        <v>101</v>
      </c>
      <c r="H7" s="65"/>
      <c r="I7" s="65"/>
      <c r="J7" s="65"/>
      <c r="K7" s="65"/>
      <c r="L7" s="65"/>
      <c r="M7" s="65" t="s">
        <v>95</v>
      </c>
      <c r="N7" s="65" t="s">
        <v>96</v>
      </c>
      <c r="O7" s="65" t="s">
        <v>97</v>
      </c>
      <c r="P7" s="66" t="s">
        <v>102</v>
      </c>
      <c r="Q7" s="68">
        <v>1223000000</v>
      </c>
      <c r="R7" s="68">
        <v>0</v>
      </c>
      <c r="S7" s="68">
        <v>0</v>
      </c>
      <c r="T7" s="68">
        <v>1223000000</v>
      </c>
      <c r="U7" s="68">
        <v>0</v>
      </c>
      <c r="V7" s="68">
        <v>1035278598</v>
      </c>
      <c r="W7" s="68">
        <v>187721402</v>
      </c>
      <c r="X7" s="68">
        <v>1035278598</v>
      </c>
      <c r="Y7" s="68">
        <v>1035278598</v>
      </c>
      <c r="Z7" s="68">
        <v>1035278598</v>
      </c>
      <c r="AA7" s="68">
        <v>1035278598</v>
      </c>
    </row>
    <row r="8" spans="1:27" ht="22.5" x14ac:dyDescent="0.25">
      <c r="A8" s="65" t="s">
        <v>91</v>
      </c>
      <c r="B8" s="66" t="s">
        <v>44</v>
      </c>
      <c r="C8" s="67" t="s">
        <v>100</v>
      </c>
      <c r="D8" s="65" t="s">
        <v>93</v>
      </c>
      <c r="E8" s="65" t="s">
        <v>94</v>
      </c>
      <c r="F8" s="65" t="s">
        <v>94</v>
      </c>
      <c r="G8" s="65" t="s">
        <v>101</v>
      </c>
      <c r="H8" s="65"/>
      <c r="I8" s="65"/>
      <c r="J8" s="65"/>
      <c r="K8" s="65"/>
      <c r="L8" s="65"/>
      <c r="M8" s="65" t="s">
        <v>95</v>
      </c>
      <c r="N8" s="65" t="s">
        <v>99</v>
      </c>
      <c r="O8" s="65" t="s">
        <v>97</v>
      </c>
      <c r="P8" s="66" t="s">
        <v>102</v>
      </c>
      <c r="Q8" s="68">
        <v>1582000000</v>
      </c>
      <c r="R8" s="68">
        <v>0</v>
      </c>
      <c r="S8" s="68">
        <v>0</v>
      </c>
      <c r="T8" s="68">
        <v>1582000000</v>
      </c>
      <c r="U8" s="68">
        <v>0</v>
      </c>
      <c r="V8" s="68">
        <v>1316489524</v>
      </c>
      <c r="W8" s="68">
        <v>265510476</v>
      </c>
      <c r="X8" s="68">
        <v>1316489524</v>
      </c>
      <c r="Y8" s="68">
        <v>1316489524</v>
      </c>
      <c r="Z8" s="68">
        <v>1316489524</v>
      </c>
      <c r="AA8" s="68">
        <v>1316489524</v>
      </c>
    </row>
    <row r="9" spans="1:27" ht="33.75" x14ac:dyDescent="0.25">
      <c r="A9" s="65" t="s">
        <v>91</v>
      </c>
      <c r="B9" s="66" t="s">
        <v>44</v>
      </c>
      <c r="C9" s="67" t="s">
        <v>103</v>
      </c>
      <c r="D9" s="65" t="s">
        <v>93</v>
      </c>
      <c r="E9" s="65" t="s">
        <v>94</v>
      </c>
      <c r="F9" s="65" t="s">
        <v>94</v>
      </c>
      <c r="G9" s="65" t="s">
        <v>104</v>
      </c>
      <c r="H9" s="65"/>
      <c r="I9" s="65"/>
      <c r="J9" s="65"/>
      <c r="K9" s="65"/>
      <c r="L9" s="65"/>
      <c r="M9" s="65" t="s">
        <v>95</v>
      </c>
      <c r="N9" s="65" t="s">
        <v>96</v>
      </c>
      <c r="O9" s="65" t="s">
        <v>97</v>
      </c>
      <c r="P9" s="66" t="s">
        <v>105</v>
      </c>
      <c r="Q9" s="68">
        <v>265000000</v>
      </c>
      <c r="R9" s="68">
        <v>241668236</v>
      </c>
      <c r="S9" s="68">
        <v>0</v>
      </c>
      <c r="T9" s="68">
        <v>506668236</v>
      </c>
      <c r="U9" s="68">
        <v>0</v>
      </c>
      <c r="V9" s="68">
        <v>506668236</v>
      </c>
      <c r="W9" s="68">
        <v>0</v>
      </c>
      <c r="X9" s="68">
        <v>377679172</v>
      </c>
      <c r="Y9" s="68">
        <v>377407875</v>
      </c>
      <c r="Z9" s="68">
        <v>377407875</v>
      </c>
      <c r="AA9" s="68">
        <v>377407875</v>
      </c>
    </row>
    <row r="10" spans="1:27" ht="33.75" x14ac:dyDescent="0.25">
      <c r="A10" s="65" t="s">
        <v>91</v>
      </c>
      <c r="B10" s="66" t="s">
        <v>44</v>
      </c>
      <c r="C10" s="67" t="s">
        <v>103</v>
      </c>
      <c r="D10" s="65" t="s">
        <v>93</v>
      </c>
      <c r="E10" s="65" t="s">
        <v>94</v>
      </c>
      <c r="F10" s="65" t="s">
        <v>94</v>
      </c>
      <c r="G10" s="65" t="s">
        <v>104</v>
      </c>
      <c r="H10" s="65"/>
      <c r="I10" s="65"/>
      <c r="J10" s="65"/>
      <c r="K10" s="65"/>
      <c r="L10" s="65"/>
      <c r="M10" s="65" t="s">
        <v>95</v>
      </c>
      <c r="N10" s="65" t="s">
        <v>99</v>
      </c>
      <c r="O10" s="65" t="s">
        <v>97</v>
      </c>
      <c r="P10" s="66" t="s">
        <v>105</v>
      </c>
      <c r="Q10" s="68">
        <v>445000000</v>
      </c>
      <c r="R10" s="68">
        <v>36370512</v>
      </c>
      <c r="S10" s="68">
        <v>0</v>
      </c>
      <c r="T10" s="68">
        <v>481370512</v>
      </c>
      <c r="U10" s="68">
        <v>0</v>
      </c>
      <c r="V10" s="68">
        <v>481370512</v>
      </c>
      <c r="W10" s="68">
        <v>0</v>
      </c>
      <c r="X10" s="68">
        <v>456698907</v>
      </c>
      <c r="Y10" s="68">
        <v>456662757</v>
      </c>
      <c r="Z10" s="68">
        <v>456662757</v>
      </c>
      <c r="AA10" s="68">
        <v>456662757</v>
      </c>
    </row>
    <row r="11" spans="1:27" ht="33.75" x14ac:dyDescent="0.25">
      <c r="A11" s="65" t="s">
        <v>91</v>
      </c>
      <c r="B11" s="66" t="s">
        <v>44</v>
      </c>
      <c r="C11" s="67" t="s">
        <v>106</v>
      </c>
      <c r="D11" s="65" t="s">
        <v>93</v>
      </c>
      <c r="E11" s="65" t="s">
        <v>94</v>
      </c>
      <c r="F11" s="65" t="s">
        <v>94</v>
      </c>
      <c r="G11" s="65" t="s">
        <v>107</v>
      </c>
      <c r="H11" s="65"/>
      <c r="I11" s="65"/>
      <c r="J11" s="65"/>
      <c r="K11" s="65"/>
      <c r="L11" s="65"/>
      <c r="M11" s="65" t="s">
        <v>95</v>
      </c>
      <c r="N11" s="65" t="s">
        <v>99</v>
      </c>
      <c r="O11" s="65" t="s">
        <v>97</v>
      </c>
      <c r="P11" s="66" t="s">
        <v>108</v>
      </c>
      <c r="Q11" s="68">
        <v>387000000</v>
      </c>
      <c r="R11" s="68">
        <v>0</v>
      </c>
      <c r="S11" s="68">
        <v>0</v>
      </c>
      <c r="T11" s="68">
        <v>387000000</v>
      </c>
      <c r="U11" s="68">
        <v>387000000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</row>
    <row r="12" spans="1:27" ht="22.5" x14ac:dyDescent="0.25">
      <c r="A12" s="65" t="s">
        <v>91</v>
      </c>
      <c r="B12" s="66" t="s">
        <v>44</v>
      </c>
      <c r="C12" s="67" t="s">
        <v>109</v>
      </c>
      <c r="D12" s="65" t="s">
        <v>93</v>
      </c>
      <c r="E12" s="65" t="s">
        <v>101</v>
      </c>
      <c r="F12" s="65" t="s">
        <v>94</v>
      </c>
      <c r="G12" s="65"/>
      <c r="H12" s="65"/>
      <c r="I12" s="65"/>
      <c r="J12" s="65"/>
      <c r="K12" s="65"/>
      <c r="L12" s="65"/>
      <c r="M12" s="65" t="s">
        <v>95</v>
      </c>
      <c r="N12" s="65" t="s">
        <v>99</v>
      </c>
      <c r="O12" s="65" t="s">
        <v>97</v>
      </c>
      <c r="P12" s="66" t="s">
        <v>110</v>
      </c>
      <c r="Q12" s="68">
        <v>207000000</v>
      </c>
      <c r="R12" s="68">
        <v>0</v>
      </c>
      <c r="S12" s="68">
        <v>0</v>
      </c>
      <c r="T12" s="68">
        <v>207000000</v>
      </c>
      <c r="U12" s="68">
        <v>0</v>
      </c>
      <c r="V12" s="68">
        <v>131427999</v>
      </c>
      <c r="W12" s="68">
        <v>75572001</v>
      </c>
      <c r="X12" s="68">
        <v>131247487</v>
      </c>
      <c r="Y12" s="68">
        <v>131247487</v>
      </c>
      <c r="Z12" s="68">
        <v>131247487</v>
      </c>
      <c r="AA12" s="68">
        <v>131247487</v>
      </c>
    </row>
    <row r="13" spans="1:27" ht="22.5" x14ac:dyDescent="0.25">
      <c r="A13" s="65" t="s">
        <v>91</v>
      </c>
      <c r="B13" s="66" t="s">
        <v>44</v>
      </c>
      <c r="C13" s="67" t="s">
        <v>111</v>
      </c>
      <c r="D13" s="65" t="s">
        <v>93</v>
      </c>
      <c r="E13" s="65" t="s">
        <v>101</v>
      </c>
      <c r="F13" s="65" t="s">
        <v>101</v>
      </c>
      <c r="G13" s="65"/>
      <c r="H13" s="65"/>
      <c r="I13" s="65"/>
      <c r="J13" s="65"/>
      <c r="K13" s="65"/>
      <c r="L13" s="65"/>
      <c r="M13" s="65" t="s">
        <v>95</v>
      </c>
      <c r="N13" s="65" t="s">
        <v>99</v>
      </c>
      <c r="O13" s="65" t="s">
        <v>97</v>
      </c>
      <c r="P13" s="66" t="s">
        <v>112</v>
      </c>
      <c r="Q13" s="68">
        <v>2552000000</v>
      </c>
      <c r="R13" s="68">
        <v>0</v>
      </c>
      <c r="S13" s="68">
        <v>0</v>
      </c>
      <c r="T13" s="68">
        <v>2552000000</v>
      </c>
      <c r="U13" s="68">
        <v>0</v>
      </c>
      <c r="V13" s="68">
        <v>2231331653.79</v>
      </c>
      <c r="W13" s="68">
        <v>320668346.20999998</v>
      </c>
      <c r="X13" s="68">
        <v>2090725725.0599999</v>
      </c>
      <c r="Y13" s="68">
        <v>1711527504.05</v>
      </c>
      <c r="Z13" s="68">
        <v>1711527504.05</v>
      </c>
      <c r="AA13" s="68">
        <v>1711527504.05</v>
      </c>
    </row>
    <row r="14" spans="1:27" ht="33.75" x14ac:dyDescent="0.25">
      <c r="A14" s="65" t="s">
        <v>91</v>
      </c>
      <c r="B14" s="66" t="s">
        <v>44</v>
      </c>
      <c r="C14" s="67" t="s">
        <v>113</v>
      </c>
      <c r="D14" s="65" t="s">
        <v>93</v>
      </c>
      <c r="E14" s="65" t="s">
        <v>104</v>
      </c>
      <c r="F14" s="65" t="s">
        <v>104</v>
      </c>
      <c r="G14" s="65" t="s">
        <v>94</v>
      </c>
      <c r="H14" s="65" t="s">
        <v>114</v>
      </c>
      <c r="I14" s="65"/>
      <c r="J14" s="65"/>
      <c r="K14" s="65"/>
      <c r="L14" s="65"/>
      <c r="M14" s="65" t="s">
        <v>95</v>
      </c>
      <c r="N14" s="65" t="s">
        <v>96</v>
      </c>
      <c r="O14" s="65" t="s">
        <v>97</v>
      </c>
      <c r="P14" s="66" t="s">
        <v>115</v>
      </c>
      <c r="Q14" s="68">
        <v>849000000</v>
      </c>
      <c r="R14" s="68">
        <v>0</v>
      </c>
      <c r="S14" s="68">
        <v>0</v>
      </c>
      <c r="T14" s="68">
        <v>849000000</v>
      </c>
      <c r="U14" s="68">
        <v>849000000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</row>
    <row r="15" spans="1:27" ht="33.75" x14ac:dyDescent="0.25">
      <c r="A15" s="65" t="s">
        <v>91</v>
      </c>
      <c r="B15" s="66" t="s">
        <v>44</v>
      </c>
      <c r="C15" s="67" t="s">
        <v>116</v>
      </c>
      <c r="D15" s="65" t="s">
        <v>93</v>
      </c>
      <c r="E15" s="65" t="s">
        <v>104</v>
      </c>
      <c r="F15" s="65" t="s">
        <v>107</v>
      </c>
      <c r="G15" s="65" t="s">
        <v>101</v>
      </c>
      <c r="H15" s="65" t="s">
        <v>117</v>
      </c>
      <c r="I15" s="65"/>
      <c r="J15" s="65"/>
      <c r="K15" s="65"/>
      <c r="L15" s="65"/>
      <c r="M15" s="65" t="s">
        <v>95</v>
      </c>
      <c r="N15" s="65" t="s">
        <v>99</v>
      </c>
      <c r="O15" s="65" t="s">
        <v>97</v>
      </c>
      <c r="P15" s="66" t="s">
        <v>118</v>
      </c>
      <c r="Q15" s="68">
        <v>0</v>
      </c>
      <c r="R15" s="68">
        <v>50000000</v>
      </c>
      <c r="S15" s="68">
        <v>0</v>
      </c>
      <c r="T15" s="68">
        <v>50000000</v>
      </c>
      <c r="U15" s="68">
        <v>0</v>
      </c>
      <c r="V15" s="68">
        <v>49121625</v>
      </c>
      <c r="W15" s="68">
        <v>878375</v>
      </c>
      <c r="X15" s="68">
        <v>49121625</v>
      </c>
      <c r="Y15" s="68">
        <v>23364244</v>
      </c>
      <c r="Z15" s="68">
        <v>23364244</v>
      </c>
      <c r="AA15" s="68">
        <v>23364244</v>
      </c>
    </row>
    <row r="16" spans="1:27" ht="22.5" x14ac:dyDescent="0.25">
      <c r="A16" s="65" t="s">
        <v>91</v>
      </c>
      <c r="B16" s="66" t="s">
        <v>44</v>
      </c>
      <c r="C16" s="67" t="s">
        <v>119</v>
      </c>
      <c r="D16" s="65" t="s">
        <v>93</v>
      </c>
      <c r="E16" s="65" t="s">
        <v>104</v>
      </c>
      <c r="F16" s="65" t="s">
        <v>120</v>
      </c>
      <c r="G16" s="65" t="s">
        <v>94</v>
      </c>
      <c r="H16" s="65" t="s">
        <v>121</v>
      </c>
      <c r="I16" s="65"/>
      <c r="J16" s="65"/>
      <c r="K16" s="65"/>
      <c r="L16" s="65"/>
      <c r="M16" s="65" t="s">
        <v>95</v>
      </c>
      <c r="N16" s="65" t="s">
        <v>96</v>
      </c>
      <c r="O16" s="65" t="s">
        <v>97</v>
      </c>
      <c r="P16" s="66" t="s">
        <v>122</v>
      </c>
      <c r="Q16" s="68">
        <v>219000000</v>
      </c>
      <c r="R16" s="68">
        <v>0</v>
      </c>
      <c r="S16" s="68">
        <v>0</v>
      </c>
      <c r="T16" s="68">
        <v>219000000</v>
      </c>
      <c r="U16" s="68">
        <v>0</v>
      </c>
      <c r="V16" s="68">
        <v>0</v>
      </c>
      <c r="W16" s="68">
        <v>219000000</v>
      </c>
      <c r="X16" s="68">
        <v>0</v>
      </c>
      <c r="Y16" s="68">
        <v>0</v>
      </c>
      <c r="Z16" s="68">
        <v>0</v>
      </c>
      <c r="AA16" s="68">
        <v>0</v>
      </c>
    </row>
    <row r="17" spans="1:29" ht="22.5" x14ac:dyDescent="0.25">
      <c r="A17" s="65" t="s">
        <v>91</v>
      </c>
      <c r="B17" s="66" t="s">
        <v>44</v>
      </c>
      <c r="C17" s="67" t="s">
        <v>123</v>
      </c>
      <c r="D17" s="65" t="s">
        <v>93</v>
      </c>
      <c r="E17" s="65" t="s">
        <v>124</v>
      </c>
      <c r="F17" s="65" t="s">
        <v>94</v>
      </c>
      <c r="G17" s="65"/>
      <c r="H17" s="65"/>
      <c r="I17" s="65"/>
      <c r="J17" s="65"/>
      <c r="K17" s="65"/>
      <c r="L17" s="65"/>
      <c r="M17" s="65" t="s">
        <v>95</v>
      </c>
      <c r="N17" s="65" t="s">
        <v>96</v>
      </c>
      <c r="O17" s="65" t="s">
        <v>97</v>
      </c>
      <c r="P17" s="66" t="s">
        <v>125</v>
      </c>
      <c r="Q17" s="68">
        <v>71000000</v>
      </c>
      <c r="R17" s="68">
        <v>0</v>
      </c>
      <c r="S17" s="68">
        <v>0</v>
      </c>
      <c r="T17" s="68">
        <v>71000000</v>
      </c>
      <c r="U17" s="68">
        <v>0</v>
      </c>
      <c r="V17" s="68">
        <v>70879000</v>
      </c>
      <c r="W17" s="68">
        <v>121000</v>
      </c>
      <c r="X17" s="68">
        <v>70879000</v>
      </c>
      <c r="Y17" s="68">
        <v>70879000</v>
      </c>
      <c r="Z17" s="68">
        <v>70879000</v>
      </c>
      <c r="AA17" s="68">
        <v>70879000</v>
      </c>
    </row>
    <row r="18" spans="1:29" ht="22.5" x14ac:dyDescent="0.25">
      <c r="A18" s="65" t="s">
        <v>91</v>
      </c>
      <c r="B18" s="66" t="s">
        <v>44</v>
      </c>
      <c r="C18" s="67" t="s">
        <v>126</v>
      </c>
      <c r="D18" s="65" t="s">
        <v>93</v>
      </c>
      <c r="E18" s="65" t="s">
        <v>124</v>
      </c>
      <c r="F18" s="65" t="s">
        <v>107</v>
      </c>
      <c r="G18" s="65" t="s">
        <v>94</v>
      </c>
      <c r="H18" s="65"/>
      <c r="I18" s="65"/>
      <c r="J18" s="65"/>
      <c r="K18" s="65"/>
      <c r="L18" s="65"/>
      <c r="M18" s="65" t="s">
        <v>95</v>
      </c>
      <c r="N18" s="65" t="s">
        <v>96</v>
      </c>
      <c r="O18" s="65" t="s">
        <v>97</v>
      </c>
      <c r="P18" s="66" t="s">
        <v>127</v>
      </c>
      <c r="Q18" s="68">
        <v>29000000</v>
      </c>
      <c r="R18" s="68">
        <v>0</v>
      </c>
      <c r="S18" s="68">
        <v>0</v>
      </c>
      <c r="T18" s="68">
        <v>29000000</v>
      </c>
      <c r="U18" s="68">
        <v>0</v>
      </c>
      <c r="V18" s="68">
        <v>0</v>
      </c>
      <c r="W18" s="68">
        <v>29000000</v>
      </c>
      <c r="X18" s="68">
        <v>0</v>
      </c>
      <c r="Y18" s="68">
        <v>0</v>
      </c>
      <c r="Z18" s="68">
        <v>0</v>
      </c>
      <c r="AA18" s="68">
        <v>0</v>
      </c>
    </row>
    <row r="19" spans="1:29" ht="56.25" x14ac:dyDescent="0.25">
      <c r="A19" s="65" t="s">
        <v>91</v>
      </c>
      <c r="B19" s="66" t="s">
        <v>44</v>
      </c>
      <c r="C19" s="67" t="s">
        <v>42</v>
      </c>
      <c r="D19" s="65" t="s">
        <v>128</v>
      </c>
      <c r="E19" s="65" t="s">
        <v>129</v>
      </c>
      <c r="F19" s="65" t="s">
        <v>130</v>
      </c>
      <c r="G19" s="65" t="s">
        <v>131</v>
      </c>
      <c r="H19" s="65"/>
      <c r="I19" s="65"/>
      <c r="J19" s="65"/>
      <c r="K19" s="65"/>
      <c r="L19" s="65"/>
      <c r="M19" s="65" t="s">
        <v>95</v>
      </c>
      <c r="N19" s="65" t="s">
        <v>96</v>
      </c>
      <c r="O19" s="65" t="s">
        <v>97</v>
      </c>
      <c r="P19" s="66" t="s">
        <v>43</v>
      </c>
      <c r="Q19" s="68">
        <v>5195593590</v>
      </c>
      <c r="R19" s="68">
        <v>0</v>
      </c>
      <c r="S19" s="68">
        <v>0</v>
      </c>
      <c r="T19" s="74">
        <v>5195593590</v>
      </c>
      <c r="U19" s="68">
        <v>0</v>
      </c>
      <c r="V19" s="68">
        <v>4412651184</v>
      </c>
      <c r="W19" s="68">
        <v>782942406</v>
      </c>
      <c r="X19" s="68">
        <v>3838801323</v>
      </c>
      <c r="Y19" s="68">
        <v>2376684112</v>
      </c>
      <c r="Z19" s="68">
        <v>2376684112</v>
      </c>
      <c r="AA19" s="68">
        <v>2376684112</v>
      </c>
    </row>
    <row r="20" spans="1:29" ht="56.25" x14ac:dyDescent="0.25">
      <c r="A20" s="65" t="s">
        <v>91</v>
      </c>
      <c r="B20" s="66" t="s">
        <v>44</v>
      </c>
      <c r="C20" s="67" t="s">
        <v>42</v>
      </c>
      <c r="D20" s="65" t="s">
        <v>128</v>
      </c>
      <c r="E20" s="65" t="s">
        <v>129</v>
      </c>
      <c r="F20" s="65" t="s">
        <v>130</v>
      </c>
      <c r="G20" s="65" t="s">
        <v>131</v>
      </c>
      <c r="H20" s="65"/>
      <c r="I20" s="65"/>
      <c r="J20" s="65"/>
      <c r="K20" s="65"/>
      <c r="L20" s="65"/>
      <c r="M20" s="65" t="s">
        <v>95</v>
      </c>
      <c r="N20" s="65" t="s">
        <v>99</v>
      </c>
      <c r="O20" s="65" t="s">
        <v>97</v>
      </c>
      <c r="P20" s="66" t="s">
        <v>43</v>
      </c>
      <c r="Q20" s="68">
        <v>486000000</v>
      </c>
      <c r="R20" s="68">
        <v>0</v>
      </c>
      <c r="S20" s="68">
        <v>0</v>
      </c>
      <c r="T20" s="74">
        <v>486000000</v>
      </c>
      <c r="U20" s="68">
        <v>0</v>
      </c>
      <c r="V20" s="68">
        <v>339548968</v>
      </c>
      <c r="W20" s="68">
        <v>146451032</v>
      </c>
      <c r="X20" s="68">
        <v>339548968</v>
      </c>
      <c r="Y20" s="68">
        <v>0</v>
      </c>
      <c r="Z20" s="68">
        <v>0</v>
      </c>
      <c r="AA20" s="68">
        <v>0</v>
      </c>
    </row>
    <row r="21" spans="1:29" ht="45" x14ac:dyDescent="0.25">
      <c r="A21" s="65" t="s">
        <v>91</v>
      </c>
      <c r="B21" s="66" t="s">
        <v>44</v>
      </c>
      <c r="C21" s="67" t="s">
        <v>45</v>
      </c>
      <c r="D21" s="65" t="s">
        <v>128</v>
      </c>
      <c r="E21" s="65" t="s">
        <v>129</v>
      </c>
      <c r="F21" s="65" t="s">
        <v>130</v>
      </c>
      <c r="G21" s="65" t="s">
        <v>132</v>
      </c>
      <c r="H21" s="65"/>
      <c r="I21" s="65"/>
      <c r="J21" s="65"/>
      <c r="K21" s="65"/>
      <c r="L21" s="65"/>
      <c r="M21" s="65" t="s">
        <v>95</v>
      </c>
      <c r="N21" s="65" t="s">
        <v>96</v>
      </c>
      <c r="O21" s="65" t="s">
        <v>97</v>
      </c>
      <c r="P21" s="66" t="s">
        <v>133</v>
      </c>
      <c r="Q21" s="68">
        <v>1705906410</v>
      </c>
      <c r="R21" s="68">
        <v>0</v>
      </c>
      <c r="S21" s="68">
        <v>0</v>
      </c>
      <c r="T21" s="68">
        <v>1705906410</v>
      </c>
      <c r="U21" s="68">
        <v>0</v>
      </c>
      <c r="V21" s="68">
        <v>1653971968</v>
      </c>
      <c r="W21" s="68">
        <v>51934442</v>
      </c>
      <c r="X21" s="68">
        <v>1653971968</v>
      </c>
      <c r="Y21" s="68">
        <v>874184836</v>
      </c>
      <c r="Z21" s="68">
        <v>874184836</v>
      </c>
      <c r="AA21" s="68">
        <v>874184836</v>
      </c>
    </row>
    <row r="22" spans="1:29" ht="67.5" x14ac:dyDescent="0.25">
      <c r="A22" s="65" t="s">
        <v>91</v>
      </c>
      <c r="B22" s="66" t="s">
        <v>44</v>
      </c>
      <c r="C22" s="67" t="s">
        <v>47</v>
      </c>
      <c r="D22" s="65" t="s">
        <v>128</v>
      </c>
      <c r="E22" s="65" t="s">
        <v>129</v>
      </c>
      <c r="F22" s="65" t="s">
        <v>130</v>
      </c>
      <c r="G22" s="65" t="s">
        <v>134</v>
      </c>
      <c r="H22" s="65"/>
      <c r="I22" s="65"/>
      <c r="J22" s="65"/>
      <c r="K22" s="65"/>
      <c r="L22" s="65"/>
      <c r="M22" s="65" t="s">
        <v>95</v>
      </c>
      <c r="N22" s="65" t="s">
        <v>96</v>
      </c>
      <c r="O22" s="65" t="s">
        <v>97</v>
      </c>
      <c r="P22" s="66" t="s">
        <v>48</v>
      </c>
      <c r="Q22" s="68">
        <v>1765000000</v>
      </c>
      <c r="R22" s="68">
        <v>0</v>
      </c>
      <c r="S22" s="68">
        <v>0</v>
      </c>
      <c r="T22" s="68">
        <v>1765000000</v>
      </c>
      <c r="U22" s="68">
        <v>0</v>
      </c>
      <c r="V22" s="68">
        <v>1411471661</v>
      </c>
      <c r="W22" s="68">
        <v>353528339</v>
      </c>
      <c r="X22" s="68">
        <v>1149734161</v>
      </c>
      <c r="Y22" s="68">
        <v>591678648</v>
      </c>
      <c r="Z22" s="68">
        <v>591678648</v>
      </c>
      <c r="AA22" s="68">
        <v>591678648</v>
      </c>
    </row>
    <row r="23" spans="1:29" ht="33.75" x14ac:dyDescent="0.25">
      <c r="A23" s="65" t="s">
        <v>91</v>
      </c>
      <c r="B23" s="66" t="s">
        <v>44</v>
      </c>
      <c r="C23" s="67" t="s">
        <v>49</v>
      </c>
      <c r="D23" s="65" t="s">
        <v>128</v>
      </c>
      <c r="E23" s="65" t="s">
        <v>135</v>
      </c>
      <c r="F23" s="65" t="s">
        <v>130</v>
      </c>
      <c r="G23" s="65" t="s">
        <v>131</v>
      </c>
      <c r="H23" s="65"/>
      <c r="I23" s="65"/>
      <c r="J23" s="65"/>
      <c r="K23" s="65"/>
      <c r="L23" s="65"/>
      <c r="M23" s="65" t="s">
        <v>95</v>
      </c>
      <c r="N23" s="65" t="s">
        <v>96</v>
      </c>
      <c r="O23" s="65" t="s">
        <v>97</v>
      </c>
      <c r="P23" s="66" t="s">
        <v>50</v>
      </c>
      <c r="Q23" s="68">
        <v>2512000000</v>
      </c>
      <c r="R23" s="68">
        <v>0</v>
      </c>
      <c r="S23" s="68">
        <v>0</v>
      </c>
      <c r="T23" s="68">
        <v>2512000000</v>
      </c>
      <c r="U23" s="68">
        <v>0</v>
      </c>
      <c r="V23" s="68">
        <v>2129127024</v>
      </c>
      <c r="W23" s="68">
        <v>382872976</v>
      </c>
      <c r="X23" s="68">
        <v>2080281370</v>
      </c>
      <c r="Y23" s="68">
        <v>671616067</v>
      </c>
      <c r="Z23" s="68">
        <v>671616067</v>
      </c>
      <c r="AA23" s="68">
        <v>671616067</v>
      </c>
    </row>
    <row r="24" spans="1:29" ht="45" x14ac:dyDescent="0.25">
      <c r="A24" s="65" t="s">
        <v>91</v>
      </c>
      <c r="B24" s="66" t="s">
        <v>44</v>
      </c>
      <c r="C24" s="67" t="s">
        <v>51</v>
      </c>
      <c r="D24" s="65" t="s">
        <v>128</v>
      </c>
      <c r="E24" s="65" t="s">
        <v>135</v>
      </c>
      <c r="F24" s="65" t="s">
        <v>130</v>
      </c>
      <c r="G24" s="65" t="s">
        <v>132</v>
      </c>
      <c r="H24" s="65"/>
      <c r="I24" s="65"/>
      <c r="J24" s="65"/>
      <c r="K24" s="65"/>
      <c r="L24" s="65"/>
      <c r="M24" s="65" t="s">
        <v>95</v>
      </c>
      <c r="N24" s="65" t="s">
        <v>96</v>
      </c>
      <c r="O24" s="65" t="s">
        <v>97</v>
      </c>
      <c r="P24" s="66" t="s">
        <v>52</v>
      </c>
      <c r="Q24" s="68">
        <v>5910000000</v>
      </c>
      <c r="R24" s="68">
        <v>0</v>
      </c>
      <c r="S24" s="68">
        <v>0</v>
      </c>
      <c r="T24" s="68">
        <v>5910000000</v>
      </c>
      <c r="U24" s="68">
        <v>0</v>
      </c>
      <c r="V24" s="68">
        <v>5463041092.8400002</v>
      </c>
      <c r="W24" s="68">
        <v>446958907.16000003</v>
      </c>
      <c r="X24" s="68">
        <v>4476754189.8400002</v>
      </c>
      <c r="Y24" s="68">
        <v>3516844373.8400002</v>
      </c>
      <c r="Z24" s="68">
        <v>3516844373.8400002</v>
      </c>
      <c r="AA24" s="68">
        <v>3516844373.8400002</v>
      </c>
    </row>
    <row r="25" spans="1:29" ht="33.75" x14ac:dyDescent="0.25">
      <c r="A25" s="65" t="s">
        <v>91</v>
      </c>
      <c r="B25" s="66" t="s">
        <v>44</v>
      </c>
      <c r="C25" s="67" t="s">
        <v>53</v>
      </c>
      <c r="D25" s="65" t="s">
        <v>128</v>
      </c>
      <c r="E25" s="65" t="s">
        <v>135</v>
      </c>
      <c r="F25" s="65" t="s">
        <v>130</v>
      </c>
      <c r="G25" s="65" t="s">
        <v>134</v>
      </c>
      <c r="H25" s="65"/>
      <c r="I25" s="65"/>
      <c r="J25" s="65"/>
      <c r="K25" s="65"/>
      <c r="L25" s="65"/>
      <c r="M25" s="65" t="s">
        <v>95</v>
      </c>
      <c r="N25" s="65" t="s">
        <v>96</v>
      </c>
      <c r="O25" s="65" t="s">
        <v>97</v>
      </c>
      <c r="P25" s="66" t="s">
        <v>54</v>
      </c>
      <c r="Q25" s="68">
        <v>909500000</v>
      </c>
      <c r="R25" s="68">
        <v>0</v>
      </c>
      <c r="S25" s="68">
        <v>0</v>
      </c>
      <c r="T25" s="68">
        <v>909500000</v>
      </c>
      <c r="U25" s="68">
        <v>0</v>
      </c>
      <c r="V25" s="68">
        <v>863270365</v>
      </c>
      <c r="W25" s="68">
        <v>46229635</v>
      </c>
      <c r="X25" s="68">
        <v>851899921</v>
      </c>
      <c r="Y25" s="68">
        <v>565562485</v>
      </c>
      <c r="Z25" s="68">
        <v>565562485</v>
      </c>
      <c r="AA25" s="68">
        <v>565562485</v>
      </c>
    </row>
    <row r="26" spans="1:29" x14ac:dyDescent="0.25">
      <c r="A26" s="65" t="s">
        <v>61</v>
      </c>
      <c r="B26" s="66" t="s">
        <v>61</v>
      </c>
      <c r="C26" s="67" t="s">
        <v>61</v>
      </c>
      <c r="D26" s="65" t="s">
        <v>61</v>
      </c>
      <c r="E26" s="65" t="s">
        <v>61</v>
      </c>
      <c r="F26" s="65" t="s">
        <v>61</v>
      </c>
      <c r="G26" s="65" t="s">
        <v>61</v>
      </c>
      <c r="H26" s="65" t="s">
        <v>61</v>
      </c>
      <c r="I26" s="65" t="s">
        <v>61</v>
      </c>
      <c r="J26" s="65" t="s">
        <v>61</v>
      </c>
      <c r="K26" s="65" t="s">
        <v>61</v>
      </c>
      <c r="L26" s="65" t="s">
        <v>61</v>
      </c>
      <c r="M26" s="65" t="s">
        <v>61</v>
      </c>
      <c r="N26" s="65" t="s">
        <v>61</v>
      </c>
      <c r="O26" s="65" t="s">
        <v>61</v>
      </c>
      <c r="P26" s="66" t="s">
        <v>61</v>
      </c>
      <c r="Q26" s="68">
        <v>34564000000</v>
      </c>
      <c r="R26" s="68">
        <v>328038748</v>
      </c>
      <c r="S26" s="68">
        <v>328038748</v>
      </c>
      <c r="T26" s="68">
        <v>34564000000</v>
      </c>
      <c r="U26" s="68">
        <v>1236000000</v>
      </c>
      <c r="V26" s="68">
        <v>29836300330.630001</v>
      </c>
      <c r="W26" s="68">
        <v>3491699669.3699999</v>
      </c>
      <c r="X26" s="68">
        <v>26060296922.900002</v>
      </c>
      <c r="Y26" s="68">
        <v>19859337055.889999</v>
      </c>
      <c r="Z26" s="68">
        <v>19859337055.889999</v>
      </c>
      <c r="AA26" s="68">
        <v>19859337055.889999</v>
      </c>
    </row>
    <row r="27" spans="1:29" x14ac:dyDescent="0.25">
      <c r="A27" s="65" t="s">
        <v>61</v>
      </c>
      <c r="B27" s="69" t="s">
        <v>61</v>
      </c>
      <c r="C27" s="67" t="s">
        <v>61</v>
      </c>
      <c r="D27" s="65" t="s">
        <v>61</v>
      </c>
      <c r="E27" s="65" t="s">
        <v>61</v>
      </c>
      <c r="F27" s="65" t="s">
        <v>61</v>
      </c>
      <c r="G27" s="65" t="s">
        <v>61</v>
      </c>
      <c r="H27" s="65" t="s">
        <v>61</v>
      </c>
      <c r="I27" s="65" t="s">
        <v>61</v>
      </c>
      <c r="J27" s="65" t="s">
        <v>61</v>
      </c>
      <c r="K27" s="65" t="s">
        <v>61</v>
      </c>
      <c r="L27" s="65" t="s">
        <v>61</v>
      </c>
      <c r="M27" s="65" t="s">
        <v>61</v>
      </c>
      <c r="N27" s="65" t="s">
        <v>61</v>
      </c>
      <c r="O27" s="65" t="s">
        <v>61</v>
      </c>
      <c r="P27" s="66" t="s">
        <v>61</v>
      </c>
      <c r="Q27" s="70" t="s">
        <v>61</v>
      </c>
      <c r="R27" s="70" t="s">
        <v>61</v>
      </c>
      <c r="S27" s="70" t="s">
        <v>61</v>
      </c>
      <c r="T27" s="70" t="s">
        <v>61</v>
      </c>
      <c r="U27" s="70" t="s">
        <v>61</v>
      </c>
      <c r="V27" s="70" t="s">
        <v>61</v>
      </c>
      <c r="W27" s="70" t="s">
        <v>61</v>
      </c>
      <c r="X27" s="70" t="s">
        <v>61</v>
      </c>
      <c r="Y27" s="70" t="s">
        <v>61</v>
      </c>
      <c r="Z27" s="70" t="s">
        <v>61</v>
      </c>
      <c r="AA27" s="70" t="s">
        <v>61</v>
      </c>
    </row>
    <row r="28" spans="1:29" ht="33.950000000000003" customHeight="1" x14ac:dyDescent="0.25">
      <c r="Q28" s="68">
        <f>SUBTOTAL(9,Q5:Q27)</f>
        <v>69128000000</v>
      </c>
      <c r="R28" s="68">
        <f t="shared" ref="R28:AB28" si="0">SUBTOTAL(9,R5:R27)</f>
        <v>656077496</v>
      </c>
      <c r="S28" s="68">
        <f t="shared" si="0"/>
        <v>656077496</v>
      </c>
      <c r="T28" s="74">
        <f t="shared" si="0"/>
        <v>69128000000</v>
      </c>
      <c r="U28" s="68">
        <f t="shared" si="0"/>
        <v>2472000000</v>
      </c>
      <c r="V28" s="68">
        <f t="shared" si="0"/>
        <v>59672600661.260002</v>
      </c>
      <c r="W28" s="68">
        <f t="shared" si="0"/>
        <v>6983399338.7399998</v>
      </c>
      <c r="X28" s="68">
        <f t="shared" si="0"/>
        <v>52120593845.800003</v>
      </c>
      <c r="Y28" s="68">
        <f t="shared" si="0"/>
        <v>39718674111.779999</v>
      </c>
      <c r="Z28" s="68">
        <f t="shared" si="0"/>
        <v>39718674111.779999</v>
      </c>
      <c r="AA28" s="68">
        <f t="shared" si="0"/>
        <v>39718674111.779999</v>
      </c>
      <c r="AB28" s="68">
        <f t="shared" si="0"/>
        <v>0</v>
      </c>
      <c r="AC28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INVERSIÓN</vt:lpstr>
      <vt:lpstr>FUNCIONAMIENTO</vt:lpstr>
      <vt:lpstr>Hoja1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2020-01-22T15:02:39Z</dcterms:modified>
</cp:coreProperties>
</file>